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 Update\Updated files\"/>
    </mc:Choice>
  </mc:AlternateContent>
  <xr:revisionPtr revIDLastSave="0" documentId="8_{F9C5B714-1536-48CC-9A08-D82D521FA44A}" xr6:coauthVersionLast="47" xr6:coauthVersionMax="47" xr10:uidLastSave="{00000000-0000-0000-0000-000000000000}"/>
  <bookViews>
    <workbookView xWindow="28680" yWindow="-120" windowWidth="38640" windowHeight="2124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G13" i="2"/>
  <c r="H13" i="2"/>
  <c r="E13" i="2"/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G85" i="2"/>
  <c r="G86" i="2"/>
  <c r="G87" i="2" s="1"/>
  <c r="H83" i="2" s="1"/>
  <c r="G84" i="2"/>
  <c r="J80" i="1" l="1"/>
  <c r="M123" i="2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56" i="2"/>
  <c r="D123" i="2" s="1"/>
  <c r="E56" i="2"/>
  <c r="F56" i="2"/>
  <c r="G56" i="2"/>
  <c r="H56" i="2"/>
  <c r="E123" i="2" s="1"/>
  <c r="D57" i="2"/>
  <c r="D124" i="2" s="1"/>
  <c r="E57" i="2"/>
  <c r="F57" i="2"/>
  <c r="G57" i="2"/>
  <c r="H57" i="2"/>
  <c r="E124" i="2" s="1"/>
  <c r="D58" i="2"/>
  <c r="D125" i="2" s="1"/>
  <c r="E58" i="2"/>
  <c r="F58" i="2"/>
  <c r="G58" i="2"/>
  <c r="G75" i="2" s="1"/>
  <c r="G83" i="1" s="1"/>
  <c r="H58" i="2"/>
  <c r="E125" i="2" s="1"/>
  <c r="D59" i="2"/>
  <c r="E59" i="2"/>
  <c r="E75" i="2" s="1"/>
  <c r="E83" i="1" s="1"/>
  <c r="F59" i="2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F64" i="2"/>
  <c r="G64" i="2"/>
  <c r="H64" i="2"/>
  <c r="E131" i="2" s="1"/>
  <c r="D65" i="2"/>
  <c r="D132" i="2" s="1"/>
  <c r="E65" i="2"/>
  <c r="F65" i="2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G55" i="2"/>
  <c r="H55" i="2"/>
  <c r="E122" i="2" s="1"/>
  <c r="D55" i="2"/>
  <c r="C14" i="2"/>
  <c r="C15" i="2" s="1"/>
  <c r="E31" i="1" s="1"/>
  <c r="D14" i="2"/>
  <c r="D15" i="2" s="1"/>
  <c r="F31" i="1" s="1"/>
  <c r="E15" i="2"/>
  <c r="G31" i="1" s="1"/>
  <c r="F15" i="2"/>
  <c r="H31" i="1" s="1"/>
  <c r="G15" i="2"/>
  <c r="I31" i="1" s="1"/>
  <c r="H15" i="2"/>
  <c r="J31" i="1" s="1"/>
  <c r="B14" i="2"/>
  <c r="B15" i="2" s="1"/>
  <c r="D31" i="1" s="1"/>
  <c r="D74" i="2" l="1"/>
  <c r="D82" i="1" s="1"/>
  <c r="E77" i="2"/>
  <c r="E85" i="1" s="1"/>
  <c r="F75" i="2"/>
  <c r="F83" i="1" s="1"/>
  <c r="G74" i="2"/>
  <c r="G77" i="2"/>
  <c r="G85" i="1" s="1"/>
  <c r="G78" i="2"/>
  <c r="G86" i="1" s="1"/>
  <c r="F77" i="2"/>
  <c r="F85" i="1" s="1"/>
  <c r="G76" i="2"/>
  <c r="G84" i="1" s="1"/>
  <c r="D75" i="2"/>
  <c r="D83" i="1" s="1"/>
  <c r="H75" i="2"/>
  <c r="H83" i="1" s="1"/>
  <c r="D77" i="2"/>
  <c r="D85" i="1" s="1"/>
  <c r="F74" i="2"/>
  <c r="F78" i="2"/>
  <c r="F86" i="1" s="1"/>
  <c r="F76" i="2"/>
  <c r="F84" i="1" s="1"/>
  <c r="E74" i="2"/>
  <c r="E82" i="1" s="1"/>
  <c r="E78" i="2"/>
  <c r="E86" i="1" s="1"/>
  <c r="E76" i="2"/>
  <c r="E84" i="1" s="1"/>
  <c r="G82" i="1"/>
  <c r="H78" i="2"/>
  <c r="H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D122" i="2"/>
  <c r="D126" i="2"/>
  <c r="D131" i="2"/>
  <c r="F79" i="2" l="1"/>
  <c r="F87" i="1" s="1"/>
  <c r="E79" i="2"/>
  <c r="E87" i="1" s="1"/>
  <c r="F82" i="1"/>
  <c r="I83" i="1"/>
  <c r="J83" i="1" s="1"/>
  <c r="I84" i="1"/>
  <c r="J84" i="1" s="1"/>
  <c r="I86" i="1"/>
  <c r="J86" i="1" s="1"/>
  <c r="I85" i="1"/>
  <c r="J85" i="1" s="1"/>
  <c r="G79" i="2"/>
  <c r="G87" i="1" s="1"/>
  <c r="D79" i="2"/>
  <c r="D87" i="1" s="1"/>
  <c r="H79" i="2"/>
  <c r="H87" i="1" s="1"/>
  <c r="I87" i="1" s="1"/>
  <c r="J87" i="1" s="1"/>
  <c r="H82" i="1"/>
  <c r="I82" i="1" s="1"/>
  <c r="J82" i="1" s="1"/>
  <c r="G92" i="2"/>
  <c r="G93" i="2" s="1"/>
  <c r="G122" i="2" l="1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<sst xmlns="http://schemas.openxmlformats.org/spreadsheetml/2006/main" count="395" uniqueCount="66">
  <si>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</si>
  <si>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</si>
  <si>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</si>
  <si>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</si>
  <si>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</si>
  <si>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</si>
  <si>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</si>
  <si>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</si>
  <si>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</si>
  <si>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</si>
  <si>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</si>
  <si>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</si>
  <si>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</si>
  <si>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</si>
  <si>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</si>
  <si>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</si>
  <si>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</si>
  <si>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</si>
  <si>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</si>
  <si>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</si>
  <si>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</si>
  <si>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</si>
  <si>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</si>
  <si>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</si>
  <si>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</si>
  <si>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</si>
  <si>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</si>
  <si>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</si>
  <si>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</si>
  <si>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</si>
  <si>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</si>
  <si>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</si>
  <si>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</si>
  <si>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</si>
  <si>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</si>
  <si>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</si>
  <si>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</si>
  <si>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</si>
  <si>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</si>
  <si>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</si>
  <si>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</si>
  <si>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</si>
  <si>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</si>
  <si>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</si>
  <si>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</si>
  <si>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</si>
  <si>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</si>
  <si>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</si>
  <si>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</si>
  <si>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</si>
  <si>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</si>
  <si>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</si>
  <si>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</si>
  <si>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</si>
  <si>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</si>
  <si>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</si>
  <si>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</si>
  <si>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</si>
  <si>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</si>
  <si>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</si>
  <si>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Dubbo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</si>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</sst>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Dubbo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11231</c:v>
                </c:pt>
                <c:pt idx="1">
                  <c:v>13081</c:v>
                </c:pt>
                <c:pt idx="2">
                  <c:v>15305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15305</c:v>
                </c:pt>
                <c:pt idx="1">
                  <c:v>17811.093402974264</c:v>
                </c:pt>
                <c:pt idx="2">
                  <c:v>20612.126333120799</c:v>
                </c:pt>
                <c:pt idx="3">
                  <c:v>23667.246739434268</c:v>
                </c:pt>
                <c:pt idx="4">
                  <c:v>26976.966796180885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Dubbo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836.58011485730958</c:v>
                </c:pt>
                <c:pt idx="1">
                  <c:v>862.34021361332589</c:v>
                </c:pt>
                <c:pt idx="2">
                  <c:v>822.98920331863349</c:v>
                </c:pt>
                <c:pt idx="3">
                  <c:v>706.43923207696469</c:v>
                </c:pt>
                <c:pt idx="4">
                  <c:v>593.62284133272453</c:v>
                </c:pt>
                <c:pt idx="5">
                  <c:v>607.93675296584695</c:v>
                </c:pt>
                <c:pt idx="6">
                  <c:v>474.82793680717685</c:v>
                </c:pt>
                <c:pt idx="7">
                  <c:v>378.19563598268149</c:v>
                </c:pt>
                <c:pt idx="8">
                  <c:v>351.27280272147948</c:v>
                </c:pt>
                <c:pt idx="9">
                  <c:v>362.89974373794905</c:v>
                </c:pt>
                <c:pt idx="10">
                  <c:v>402.62157060857749</c:v>
                </c:pt>
                <c:pt idx="11">
                  <c:v>314.46279017622663</c:v>
                </c:pt>
                <c:pt idx="12">
                  <c:v>275.5627259798033</c:v>
                </c:pt>
                <c:pt idx="13">
                  <c:v>224.56887034745512</c:v>
                </c:pt>
                <c:pt idx="14">
                  <c:v>148.74258966425447</c:v>
                </c:pt>
                <c:pt idx="15">
                  <c:v>70.809483637281204</c:v>
                </c:pt>
                <c:pt idx="16">
                  <c:v>48.243640250008582</c:v>
                </c:pt>
                <c:pt idx="17">
                  <c:v>33.44579887275389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-920.3819451134857</c:v>
                </c:pt>
                <c:pt idx="1">
                  <c:v>-965.47152309085845</c:v>
                </c:pt>
                <c:pt idx="2">
                  <c:v>-920.42795877176229</c:v>
                </c:pt>
                <c:pt idx="3">
                  <c:v>-728.15046450426189</c:v>
                </c:pt>
                <c:pt idx="4">
                  <c:v>-652.20922956801257</c:v>
                </c:pt>
                <c:pt idx="5">
                  <c:v>-640.11202417193454</c:v>
                </c:pt>
                <c:pt idx="6">
                  <c:v>-506.9986141598016</c:v>
                </c:pt>
                <c:pt idx="7">
                  <c:v>-409.92185594791408</c:v>
                </c:pt>
                <c:pt idx="8">
                  <c:v>-312.39199621101375</c:v>
                </c:pt>
                <c:pt idx="9">
                  <c:v>-351.00250588019247</c:v>
                </c:pt>
                <c:pt idx="10">
                  <c:v>-345.32841951304925</c:v>
                </c:pt>
                <c:pt idx="11">
                  <c:v>-319.94379294523617</c:v>
                </c:pt>
                <c:pt idx="12">
                  <c:v>-245.35254737059003</c:v>
                </c:pt>
                <c:pt idx="13">
                  <c:v>-193.68074706532863</c:v>
                </c:pt>
                <c:pt idx="14">
                  <c:v>-173.1156507542232</c:v>
                </c:pt>
                <c:pt idx="15">
                  <c:v>-57.371253683879367</c:v>
                </c:pt>
                <c:pt idx="16">
                  <c:v>-24.327270169578668</c:v>
                </c:pt>
                <c:pt idx="17">
                  <c:v>-23.250243049456451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1449.6604525042731</c:v>
                </c:pt>
                <c:pt idx="1">
                  <c:v>1350.9095270777514</c:v>
                </c:pt>
                <c:pt idx="2">
                  <c:v>1248.7497493712401</c:v>
                </c:pt>
                <c:pt idx="3">
                  <c:v>1164.2029235785637</c:v>
                </c:pt>
                <c:pt idx="4">
                  <c:v>1013.8977723999067</c:v>
                </c:pt>
                <c:pt idx="5">
                  <c:v>1025.0537386901642</c:v>
                </c:pt>
                <c:pt idx="6">
                  <c:v>863.09263006047843</c:v>
                </c:pt>
                <c:pt idx="7">
                  <c:v>720.83477433209941</c:v>
                </c:pt>
                <c:pt idx="8">
                  <c:v>683.29730640513628</c:v>
                </c:pt>
                <c:pt idx="9">
                  <c:v>651.35034912301694</c:v>
                </c:pt>
                <c:pt idx="10">
                  <c:v>629.79677079163014</c:v>
                </c:pt>
                <c:pt idx="11">
                  <c:v>576.29466620044911</c:v>
                </c:pt>
                <c:pt idx="12">
                  <c:v>495.81491303482653</c:v>
                </c:pt>
                <c:pt idx="13">
                  <c:v>466.54250634283483</c:v>
                </c:pt>
                <c:pt idx="14">
                  <c:v>421.5777918678956</c:v>
                </c:pt>
                <c:pt idx="15">
                  <c:v>304.56402517268015</c:v>
                </c:pt>
                <c:pt idx="16">
                  <c:v>222.62201660405853</c:v>
                </c:pt>
                <c:pt idx="17">
                  <c:v>152.98833363730151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-1508.402693466094</c:v>
                </c:pt>
                <c:pt idx="1">
                  <c:v>-1399.9341037812494</c:v>
                </c:pt>
                <c:pt idx="2">
                  <c:v>-1307.0307695934309</c:v>
                </c:pt>
                <c:pt idx="3">
                  <c:v>-1211.1225970972414</c:v>
                </c:pt>
                <c:pt idx="4">
                  <c:v>-1076.3996448675614</c:v>
                </c:pt>
                <c:pt idx="5">
                  <c:v>-1085.0770103593477</c:v>
                </c:pt>
                <c:pt idx="6">
                  <c:v>-900.41953486413718</c:v>
                </c:pt>
                <c:pt idx="7">
                  <c:v>-750.93053767627055</c:v>
                </c:pt>
                <c:pt idx="8">
                  <c:v>-653.49781932719497</c:v>
                </c:pt>
                <c:pt idx="9">
                  <c:v>-640.20090024622903</c:v>
                </c:pt>
                <c:pt idx="10">
                  <c:v>-608.88937672008797</c:v>
                </c:pt>
                <c:pt idx="11">
                  <c:v>-548.11225316872185</c:v>
                </c:pt>
                <c:pt idx="12">
                  <c:v>-464.69652292067576</c:v>
                </c:pt>
                <c:pt idx="13">
                  <c:v>-437.71993069009432</c:v>
                </c:pt>
                <c:pt idx="14">
                  <c:v>-364.59815236371173</c:v>
                </c:pt>
                <c:pt idx="15">
                  <c:v>-277.28852569697119</c:v>
                </c:pt>
                <c:pt idx="16">
                  <c:v>-181.29437728759237</c:v>
                </c:pt>
                <c:pt idx="17">
                  <c:v>-120.1017877809944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-1508.402693466094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1508.402693466094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1201.101085999572</c:v>
                </c:pt>
                <c:pt idx="1">
                  <c:v>923.03189415481643</c:v>
                </c:pt>
                <c:pt idx="2">
                  <c:v>812.36335687427527</c:v>
                </c:pt>
                <c:pt idx="3">
                  <c:v>940.73582409457822</c:v>
                </c:pt>
                <c:pt idx="4">
                  <c:v>844.46534636673096</c:v>
                </c:pt>
                <c:pt idx="5">
                  <c:v>862.08197191173031</c:v>
                </c:pt>
                <c:pt idx="6">
                  <c:v>781.68561395763732</c:v>
                </c:pt>
                <c:pt idx="7">
                  <c:v>683.64782007777444</c:v>
                </c:pt>
                <c:pt idx="8">
                  <c:v>673.13032679983792</c:v>
                </c:pt>
                <c:pt idx="9">
                  <c:v>577.64899975110438</c:v>
                </c:pt>
                <c:pt idx="10">
                  <c:v>490.73615739009119</c:v>
                </c:pt>
                <c:pt idx="11">
                  <c:v>490.00033624770822</c:v>
                </c:pt>
                <c:pt idx="12">
                  <c:v>439.59616260510893</c:v>
                </c:pt>
                <c:pt idx="13">
                  <c:v>486.01281962014536</c:v>
                </c:pt>
                <c:pt idx="14">
                  <c:v>464.3177038131297</c:v>
                </c:pt>
                <c:pt idx="15">
                  <c:v>453.67181354849083</c:v>
                </c:pt>
                <c:pt idx="16">
                  <c:v>331.34548347206362</c:v>
                </c:pt>
                <c:pt idx="17">
                  <c:v>216.39407949608557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68.362380347560673</c:v>
                </c:pt>
                <c:pt idx="1">
                  <c:v>50.499286968097699</c:v>
                </c:pt>
                <c:pt idx="2">
                  <c:v>46.596039923126234</c:v>
                </c:pt>
                <c:pt idx="3">
                  <c:v>65.575253073157256</c:v>
                </c:pt>
                <c:pt idx="4">
                  <c:v>67.783240301093088</c:v>
                </c:pt>
                <c:pt idx="5">
                  <c:v>69.074381362625104</c:v>
                </c:pt>
                <c:pt idx="6">
                  <c:v>79.61544869486093</c:v>
                </c:pt>
                <c:pt idx="7">
                  <c:v>86.744403858248447</c:v>
                </c:pt>
                <c:pt idx="8">
                  <c:v>101.42625130676963</c:v>
                </c:pt>
                <c:pt idx="9">
                  <c:v>80.914298849749045</c:v>
                </c:pt>
                <c:pt idx="10">
                  <c:v>65.610824770555965</c:v>
                </c:pt>
                <c:pt idx="11">
                  <c:v>77.237586948856318</c:v>
                </c:pt>
                <c:pt idx="12">
                  <c:v>84.389186705496115</c:v>
                </c:pt>
                <c:pt idx="13">
                  <c:v>116.20161726065226</c:v>
                </c:pt>
                <c:pt idx="14">
                  <c:v>144.26155540073398</c:v>
                </c:pt>
                <c:pt idx="15">
                  <c:v>353.93134961597463</c:v>
                </c:pt>
                <c:pt idx="16">
                  <c:v>456.58168204905394</c:v>
                </c:pt>
                <c:pt idx="17">
                  <c:v>381.67405017970833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Dubbo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Dubbo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11231</v>
      </c>
      <c r="E30" s="21">
        <f>DataPrep!C12</f>
        <v>13081</v>
      </c>
      <c r="F30" s="21">
        <f>DataPrep!D12</f>
        <v>15305</v>
      </c>
      <c r="G30" s="22">
        <f>DataPrep!E12</f>
        <v>17811.093402974264</v>
      </c>
      <c r="H30" s="22">
        <f>DataPrep!F12</f>
        <v>20612.126333120799</v>
      </c>
      <c r="I30" s="22">
        <f>DataPrep!G12</f>
        <v>23667.246739434268</v>
      </c>
      <c r="J30" s="22">
        <f>DataPrep!H12</f>
        <v>26976.966796180885</v>
      </c>
    </row>
    <row r="31" spans="2:10" s="12" customFormat="1" ht="18" customHeight="1" x14ac:dyDescent="0.3">
      <c r="B31" s="17" t="s">
        <v>37</v>
      </c>
      <c r="C31" s="17"/>
      <c r="D31" s="25">
        <f>DataPrep!B15</f>
        <v>16.146701938006785</v>
      </c>
      <c r="E31" s="25">
        <f>DataPrep!C15</f>
        <v>18.386652423254247</v>
      </c>
      <c r="F31" s="25">
        <f>DataPrep!D15</f>
        <v>20.448654570718542</v>
      </c>
      <c r="G31" s="28">
        <f>DataPrep!E15</f>
        <v>23.052253834870399</v>
      </c>
      <c r="H31" s="28">
        <f>DataPrep!F15</f>
        <v>25.778691729559018</v>
      </c>
      <c r="I31" s="28">
        <f>DataPrep!G15</f>
        <v>28.795423756170706</v>
      </c>
      <c r="J31" s="28">
        <f>DataPrep!H15</f>
        <v>32.084498039011052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Dubbo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5328.1909587653754</v>
      </c>
      <c r="E82" s="22">
        <f>DataPrep!E74</f>
        <v>5866.8784475122184</v>
      </c>
      <c r="F82" s="22">
        <f>DataPrep!F74</f>
        <v>6499.3893030293184</v>
      </c>
      <c r="G82" s="22">
        <f>DataPrep!G74</f>
        <v>7352.9477580857374</v>
      </c>
      <c r="H82" s="22">
        <f>DataPrep!H74</f>
        <v>8264.6872957940395</v>
      </c>
      <c r="I82" s="21">
        <f>H82-D82</f>
        <v>2936.4963370286641</v>
      </c>
      <c r="J82" s="33">
        <f>I82/D82*100</f>
        <v>55.112445476411679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2680.4217674819638</v>
      </c>
      <c r="E83" s="22">
        <f>DataPrep!E75</f>
        <v>3195.5920500101156</v>
      </c>
      <c r="F83" s="22">
        <f>DataPrep!F75</f>
        <v>3761.7042888083065</v>
      </c>
      <c r="G83" s="22">
        <f>DataPrep!G75</f>
        <v>4075.5774560708323</v>
      </c>
      <c r="H83" s="22">
        <f>DataPrep!H75</f>
        <v>4465.6229379432734</v>
      </c>
      <c r="I83" s="21">
        <f t="shared" ref="I83:I87" si="0">H83-D83</f>
        <v>1785.2011704613096</v>
      </c>
      <c r="J83" s="33">
        <f t="shared" ref="J83:J86" si="1">I83/D83*100</f>
        <v>66.601502499301063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3681.6576189678494</v>
      </c>
      <c r="E84" s="22">
        <f>DataPrep!E76</f>
        <v>4340.0396659938915</v>
      </c>
      <c r="F84" s="22">
        <f>DataPrep!F76</f>
        <v>5005.9182546554657</v>
      </c>
      <c r="G84" s="22">
        <f>DataPrep!G76</f>
        <v>5825.8528674608742</v>
      </c>
      <c r="H84" s="22">
        <f>DataPrep!H76</f>
        <v>6682.2033517148284</v>
      </c>
      <c r="I84" s="21">
        <f t="shared" si="0"/>
        <v>3000.545732746979</v>
      </c>
      <c r="J84" s="33">
        <f t="shared" si="1"/>
        <v>81.499858033734824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2617.1740962116246</v>
      </c>
      <c r="E85" s="22">
        <f>DataPrep!E77</f>
        <v>2981.563105809802</v>
      </c>
      <c r="F85" s="22">
        <f>DataPrep!F77</f>
        <v>3437.0622674336364</v>
      </c>
      <c r="G85" s="22">
        <f>DataPrep!G77</f>
        <v>3971.9254724870439</v>
      </c>
      <c r="H85" s="22">
        <f>DataPrep!H77</f>
        <v>4615.1557522056373</v>
      </c>
      <c r="I85" s="21">
        <f t="shared" si="0"/>
        <v>1997.9816559940127</v>
      </c>
      <c r="J85" s="33">
        <f t="shared" si="1"/>
        <v>76.341182609368758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997.55554749421958</v>
      </c>
      <c r="E86" s="19">
        <f>DataPrep!E78</f>
        <v>1427.0201225692695</v>
      </c>
      <c r="F86" s="19">
        <f>DataPrep!F78</f>
        <v>1908.0522081151009</v>
      </c>
      <c r="G86" s="19">
        <f>DataPrep!G78</f>
        <v>2440.9431742508064</v>
      </c>
      <c r="H86" s="19">
        <f>DataPrep!H78</f>
        <v>2949.2974474441344</v>
      </c>
      <c r="I86" s="21">
        <f t="shared" si="0"/>
        <v>1951.7418999499148</v>
      </c>
      <c r="J86" s="33">
        <f t="shared" si="1"/>
        <v>195.65245312429326</v>
      </c>
      <c r="K86" s="12"/>
    </row>
    <row r="87" spans="2:11" ht="18" customHeight="1" x14ac:dyDescent="0.3">
      <c r="B87" s="14" t="s">
        <v>6</v>
      </c>
      <c r="C87" s="14"/>
      <c r="D87" s="23">
        <f>DataPrep!D79</f>
        <v>15304.999988921034</v>
      </c>
      <c r="E87" s="24">
        <f>DataPrep!E79</f>
        <v>17811.093391895294</v>
      </c>
      <c r="F87" s="24">
        <f>DataPrep!F79</f>
        <v>20612.126322041826</v>
      </c>
      <c r="G87" s="24">
        <f>DataPrep!G79</f>
        <v>23667.246728355294</v>
      </c>
      <c r="H87" s="24">
        <f>DataPrep!H79</f>
        <v>26976.966785101919</v>
      </c>
      <c r="I87" s="23">
        <f t="shared" si="0"/>
        <v>11671.966796180885</v>
      </c>
      <c r="J87" s="34">
        <f>I87/D87*100</f>
        <v>76.262442369356251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Dubbo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15304.999988921036</v>
      </c>
      <c r="F93" s="22">
        <f>DataPrep!E143</f>
        <v>17811.093391895301</v>
      </c>
      <c r="G93" s="22">
        <f>DataPrep!F143</f>
        <v>20612.126322041837</v>
      </c>
      <c r="H93" s="22">
        <f>DataPrep!G143</f>
        <v>23667.246728355294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1976.2377489345154</v>
      </c>
      <c r="F94" s="22">
        <f>DataPrep!E144</f>
        <v>2238.4023717019254</v>
      </c>
      <c r="G94" s="22">
        <f>DataPrep!F144</f>
        <v>2534.0107689679571</v>
      </c>
      <c r="H94" s="22">
        <f>DataPrep!G144</f>
        <v>2860.3784396707515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419.83482145158808</v>
      </c>
      <c r="F95" s="22">
        <f>DataPrep!E145</f>
        <v>510.1379254648341</v>
      </c>
      <c r="G95" s="22">
        <f>DataPrep!F145</f>
        <v>620.39611542175737</v>
      </c>
      <c r="H95" s="22">
        <f>DataPrep!G145</f>
        <v>733.96361399214447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949.690475491337</v>
      </c>
      <c r="F96" s="22">
        <f>DataPrep!E146</f>
        <v>1072.7684839094413</v>
      </c>
      <c r="G96" s="22">
        <f>DataPrep!F146</f>
        <v>1141.5057527672664</v>
      </c>
      <c r="H96" s="22">
        <f>DataPrep!G146</f>
        <v>1183.3052310680118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17811.093391895301</v>
      </c>
      <c r="F97" s="19">
        <f>DataPrep!E147</f>
        <v>20612.126322041837</v>
      </c>
      <c r="G97" s="19">
        <f>DataPrep!F147</f>
        <v>23667.246728355294</v>
      </c>
      <c r="H97" s="19">
        <f>DataPrep!G147</f>
        <v>26976.966785101915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O26" sqref="O26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11231</v>
      </c>
      <c r="C12" s="3">
        <v>13081</v>
      </c>
      <c r="D12" s="3">
        <v>15305</v>
      </c>
      <c r="E12" s="3">
        <v>17811.093402974264</v>
      </c>
      <c r="F12" s="3">
        <v>20612.126333120799</v>
      </c>
      <c r="G12" s="3">
        <v>23667.246739434268</v>
      </c>
      <c r="H12" s="3">
        <v>26976.966796180885</v>
      </c>
      <c r="J12" t="str">
        <f>CONCATENATE("Aboriginal population, ",A5)</f>
        <v>Aboriginal population, Dubbo</v>
      </c>
    </row>
    <row r="13" spans="1:10" x14ac:dyDescent="0.3">
      <c r="A13" t="s">
        <v>5</v>
      </c>
      <c r="B13" s="3">
        <v>58325</v>
      </c>
      <c r="C13" s="3">
        <v>58063</v>
      </c>
      <c r="D13" s="3">
        <v>59541</v>
      </c>
      <c r="E13" s="3">
        <f>E14-E12</f>
        <v>59452.906597025736</v>
      </c>
      <c r="F13" s="3">
        <f t="shared" ref="F13:H13" si="0">F14-F12</f>
        <v>59345.873666879197</v>
      </c>
      <c r="G13" s="3">
        <f t="shared" si="0"/>
        <v>58523.753260565732</v>
      </c>
      <c r="H13" s="3">
        <f t="shared" si="0"/>
        <v>57104.033203819112</v>
      </c>
    </row>
    <row r="14" spans="1:10" x14ac:dyDescent="0.3">
      <c r="A14" t="s">
        <v>6</v>
      </c>
      <c r="B14" s="3">
        <f>B12+B13</f>
        <v>69556</v>
      </c>
      <c r="C14" s="3">
        <f t="shared" ref="C14:H14" si="1">C12+C13</f>
        <v>71144</v>
      </c>
      <c r="D14" s="3">
        <f t="shared" si="1"/>
        <v>74846</v>
      </c>
      <c r="E14" s="36">
        <v>77264</v>
      </c>
      <c r="F14" s="36">
        <v>79958</v>
      </c>
      <c r="G14" s="36">
        <v>82191</v>
      </c>
      <c r="H14" s="36">
        <v>84081</v>
      </c>
    </row>
    <row r="15" spans="1:10" x14ac:dyDescent="0.3">
      <c r="A15" t="s">
        <v>37</v>
      </c>
      <c r="B15" s="4">
        <f>B12/B14*100</f>
        <v>16.146701938006785</v>
      </c>
      <c r="C15" s="4">
        <f t="shared" ref="C15:H15" si="2">C12/C14*100</f>
        <v>18.386652423254247</v>
      </c>
      <c r="D15" s="4">
        <f t="shared" si="2"/>
        <v>20.448654570718542</v>
      </c>
      <c r="E15" s="4">
        <f t="shared" si="2"/>
        <v>23.052253834870399</v>
      </c>
      <c r="F15" s="4">
        <f t="shared" si="2"/>
        <v>25.778691729559018</v>
      </c>
      <c r="G15" s="4">
        <f t="shared" si="2"/>
        <v>28.795423756170706</v>
      </c>
      <c r="H15" s="4">
        <f t="shared" si="2"/>
        <v>32.084498039011052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836.58011485730958</v>
      </c>
      <c r="E19" s="3">
        <v>1002.7542702303682</v>
      </c>
      <c r="F19" s="3">
        <v>1134.9210710736688</v>
      </c>
      <c r="G19" s="3">
        <v>1283.7993825756073</v>
      </c>
      <c r="H19" s="3">
        <v>1449.6604525042731</v>
      </c>
    </row>
    <row r="20" spans="1:8" x14ac:dyDescent="0.3">
      <c r="A20" t="s">
        <v>4</v>
      </c>
      <c r="B20" t="s">
        <v>7</v>
      </c>
      <c r="C20" t="s">
        <v>9</v>
      </c>
      <c r="D20" s="3">
        <v>862.34021361332589</v>
      </c>
      <c r="E20" s="3">
        <v>909.08690047349546</v>
      </c>
      <c r="F20" s="3">
        <v>1068.5562973871315</v>
      </c>
      <c r="G20" s="3">
        <v>1201.0236865626748</v>
      </c>
      <c r="H20" s="3">
        <v>1350.9095270777514</v>
      </c>
    </row>
    <row r="21" spans="1:8" x14ac:dyDescent="0.3">
      <c r="A21" t="s">
        <v>4</v>
      </c>
      <c r="B21" t="s">
        <v>7</v>
      </c>
      <c r="C21" t="s">
        <v>10</v>
      </c>
      <c r="D21" s="3">
        <v>822.98920331863349</v>
      </c>
      <c r="E21" s="3">
        <v>912.55616732360829</v>
      </c>
      <c r="F21" s="3">
        <v>961.7489645841805</v>
      </c>
      <c r="G21" s="3">
        <v>1118.2882921354153</v>
      </c>
      <c r="H21" s="3">
        <v>1248.7497493712401</v>
      </c>
    </row>
    <row r="22" spans="1:8" x14ac:dyDescent="0.3">
      <c r="A22" t="s">
        <v>4</v>
      </c>
      <c r="B22" t="s">
        <v>7</v>
      </c>
      <c r="C22" t="s">
        <v>11</v>
      </c>
      <c r="D22" s="3">
        <v>706.43923207696469</v>
      </c>
      <c r="E22" s="3">
        <v>856.8807861421011</v>
      </c>
      <c r="F22" s="3">
        <v>955.76386947170215</v>
      </c>
      <c r="G22" s="3">
        <v>1010.8904262683213</v>
      </c>
      <c r="H22" s="3">
        <v>1164.2029235785637</v>
      </c>
    </row>
    <row r="23" spans="1:8" x14ac:dyDescent="0.3">
      <c r="A23" t="s">
        <v>4</v>
      </c>
      <c r="B23" t="s">
        <v>7</v>
      </c>
      <c r="C23" t="s">
        <v>12</v>
      </c>
      <c r="D23" s="3">
        <v>593.62284133272453</v>
      </c>
      <c r="E23" s="3">
        <v>690.74687872206141</v>
      </c>
      <c r="F23" s="3">
        <v>847.70406048835162</v>
      </c>
      <c r="G23" s="3">
        <v>950.93764142262194</v>
      </c>
      <c r="H23" s="3">
        <v>1013.8977723999067</v>
      </c>
    </row>
    <row r="24" spans="1:8" x14ac:dyDescent="0.3">
      <c r="A24" t="s">
        <v>4</v>
      </c>
      <c r="B24" t="s">
        <v>7</v>
      </c>
      <c r="C24" t="s">
        <v>13</v>
      </c>
      <c r="D24" s="3">
        <v>607.93675296584695</v>
      </c>
      <c r="E24" s="3">
        <v>642.00312142897099</v>
      </c>
      <c r="F24" s="3">
        <v>752.38312334222144</v>
      </c>
      <c r="G24" s="3">
        <v>913.4829382511349</v>
      </c>
      <c r="H24" s="3">
        <v>1025.0537386901642</v>
      </c>
    </row>
    <row r="25" spans="1:8" x14ac:dyDescent="0.3">
      <c r="A25" t="s">
        <v>4</v>
      </c>
      <c r="B25" t="s">
        <v>7</v>
      </c>
      <c r="C25" t="s">
        <v>14</v>
      </c>
      <c r="D25" s="3">
        <v>474.82793680717685</v>
      </c>
      <c r="E25" s="3">
        <v>565.13701593052292</v>
      </c>
      <c r="F25" s="3">
        <v>613.91419986398535</v>
      </c>
      <c r="G25" s="3">
        <v>717.81602606417437</v>
      </c>
      <c r="H25" s="3">
        <v>863.09263006047843</v>
      </c>
    </row>
    <row r="26" spans="1:8" x14ac:dyDescent="0.3">
      <c r="A26" t="s">
        <v>4</v>
      </c>
      <c r="B26" t="s">
        <v>7</v>
      </c>
      <c r="C26" t="s">
        <v>15</v>
      </c>
      <c r="D26" s="3">
        <v>378.19563598268149</v>
      </c>
      <c r="E26" s="3">
        <v>486.44776924894796</v>
      </c>
      <c r="F26" s="3">
        <v>565.39161005994345</v>
      </c>
      <c r="G26" s="3">
        <v>621.09703539659574</v>
      </c>
      <c r="H26" s="3">
        <v>720.83477433209941</v>
      </c>
    </row>
    <row r="27" spans="1:8" x14ac:dyDescent="0.3">
      <c r="A27" t="s">
        <v>4</v>
      </c>
      <c r="B27" t="s">
        <v>7</v>
      </c>
      <c r="C27" t="s">
        <v>16</v>
      </c>
      <c r="D27" s="3">
        <v>351.27280272147948</v>
      </c>
      <c r="E27" s="3">
        <v>436.8929591161093</v>
      </c>
      <c r="F27" s="3">
        <v>541.20381230404337</v>
      </c>
      <c r="G27" s="3">
        <v>620.73667080143878</v>
      </c>
      <c r="H27" s="3">
        <v>683.29730640513628</v>
      </c>
    </row>
    <row r="28" spans="1:8" x14ac:dyDescent="0.3">
      <c r="A28" t="s">
        <v>4</v>
      </c>
      <c r="B28" t="s">
        <v>7</v>
      </c>
      <c r="C28" t="s">
        <v>17</v>
      </c>
      <c r="D28" s="3">
        <v>362.89974373794905</v>
      </c>
      <c r="E28" s="3">
        <v>378.18647060758809</v>
      </c>
      <c r="F28" s="3">
        <v>471.76271540304873</v>
      </c>
      <c r="G28" s="3">
        <v>573.10762623376309</v>
      </c>
      <c r="H28" s="3">
        <v>651.35034912301694</v>
      </c>
    </row>
    <row r="29" spans="1:8" x14ac:dyDescent="0.3">
      <c r="A29" t="s">
        <v>4</v>
      </c>
      <c r="B29" t="s">
        <v>7</v>
      </c>
      <c r="C29" t="s">
        <v>18</v>
      </c>
      <c r="D29" s="3">
        <v>402.62157060857749</v>
      </c>
      <c r="E29" s="3">
        <v>401.70853054596404</v>
      </c>
      <c r="F29" s="3">
        <v>426.71002933970442</v>
      </c>
      <c r="G29" s="3">
        <v>527.01870456913161</v>
      </c>
      <c r="H29" s="3">
        <v>629.79677079163014</v>
      </c>
    </row>
    <row r="30" spans="1:8" x14ac:dyDescent="0.3">
      <c r="A30" t="s">
        <v>4</v>
      </c>
      <c r="B30" t="s">
        <v>7</v>
      </c>
      <c r="C30" t="s">
        <v>19</v>
      </c>
      <c r="D30" s="3">
        <v>314.46279017622663</v>
      </c>
      <c r="E30" s="3">
        <v>429.98993560058045</v>
      </c>
      <c r="F30" s="3">
        <v>438.0974456200255</v>
      </c>
      <c r="G30" s="3">
        <v>470.44598159834766</v>
      </c>
      <c r="H30" s="3">
        <v>576.29466620044911</v>
      </c>
    </row>
    <row r="31" spans="1:8" x14ac:dyDescent="0.3">
      <c r="A31" t="s">
        <v>4</v>
      </c>
      <c r="B31" t="s">
        <v>7</v>
      </c>
      <c r="C31" t="s">
        <v>20</v>
      </c>
      <c r="D31" s="3">
        <v>275.5627259798033</v>
      </c>
      <c r="E31" s="3">
        <v>334.38807879119327</v>
      </c>
      <c r="F31" s="3">
        <v>440.95057661982543</v>
      </c>
      <c r="G31" s="3">
        <v>458.36480349834</v>
      </c>
      <c r="H31" s="3">
        <v>495.81491303482653</v>
      </c>
    </row>
    <row r="32" spans="1:8" x14ac:dyDescent="0.3">
      <c r="A32" t="s">
        <v>4</v>
      </c>
      <c r="B32" t="s">
        <v>7</v>
      </c>
      <c r="C32" t="s">
        <v>21</v>
      </c>
      <c r="D32" s="3">
        <v>224.56887034745512</v>
      </c>
      <c r="E32" s="3">
        <v>286.22685229659351</v>
      </c>
      <c r="F32" s="3">
        <v>342.73469267370047</v>
      </c>
      <c r="G32" s="3">
        <v>442.62513921510634</v>
      </c>
      <c r="H32" s="3">
        <v>466.54250634283483</v>
      </c>
    </row>
    <row r="33" spans="1:8" x14ac:dyDescent="0.3">
      <c r="A33" t="s">
        <v>4</v>
      </c>
      <c r="B33" t="s">
        <v>7</v>
      </c>
      <c r="C33" t="s">
        <v>22</v>
      </c>
      <c r="D33" s="3">
        <v>148.74258966425447</v>
      </c>
      <c r="E33" s="3">
        <v>216.17060636091003</v>
      </c>
      <c r="F33" s="3">
        <v>274.5997945233006</v>
      </c>
      <c r="G33" s="3">
        <v>328.94131739679659</v>
      </c>
      <c r="H33" s="3">
        <v>421.5777918678956</v>
      </c>
    </row>
    <row r="34" spans="1:8" x14ac:dyDescent="0.3">
      <c r="A34" t="s">
        <v>4</v>
      </c>
      <c r="B34" t="s">
        <v>7</v>
      </c>
      <c r="C34" t="s">
        <v>23</v>
      </c>
      <c r="D34" s="3">
        <v>70.809483637281204</v>
      </c>
      <c r="E34" s="3">
        <v>137.48864794519025</v>
      </c>
      <c r="F34" s="3">
        <v>198.6660756799227</v>
      </c>
      <c r="G34" s="3">
        <v>253.57920545703172</v>
      </c>
      <c r="H34" s="3">
        <v>304.56402517268015</v>
      </c>
    </row>
    <row r="35" spans="1:8" x14ac:dyDescent="0.3">
      <c r="A35" t="s">
        <v>4</v>
      </c>
      <c r="B35" t="s">
        <v>7</v>
      </c>
      <c r="C35" t="s">
        <v>24</v>
      </c>
      <c r="D35" s="3">
        <v>48.243640250008582</v>
      </c>
      <c r="E35" s="3">
        <v>66.815491205517816</v>
      </c>
      <c r="F35" s="3">
        <v>120.5210837406369</v>
      </c>
      <c r="G35" s="3">
        <v>173.3721323670897</v>
      </c>
      <c r="H35" s="3">
        <v>222.62201660405853</v>
      </c>
    </row>
    <row r="36" spans="1:8" x14ac:dyDescent="0.3">
      <c r="A36" t="s">
        <v>4</v>
      </c>
      <c r="B36" t="s">
        <v>7</v>
      </c>
      <c r="C36" t="s">
        <v>25</v>
      </c>
      <c r="D36" s="3">
        <v>33.44579887275389</v>
      </c>
      <c r="E36" s="3">
        <v>45.742647213549681</v>
      </c>
      <c r="F36" s="3">
        <v>62.385485903779042</v>
      </c>
      <c r="G36" s="3">
        <v>102.62094028495025</v>
      </c>
      <c r="H36" s="3">
        <v>152.98833363730151</v>
      </c>
    </row>
    <row r="37" spans="1:8" x14ac:dyDescent="0.3">
      <c r="A37" t="s">
        <v>4</v>
      </c>
      <c r="B37" t="s">
        <v>26</v>
      </c>
      <c r="C37" t="s">
        <v>8</v>
      </c>
      <c r="D37" s="3">
        <v>920.3819451134857</v>
      </c>
      <c r="E37" s="3">
        <v>1041.9868129138483</v>
      </c>
      <c r="F37" s="3">
        <v>1180.4732648966296</v>
      </c>
      <c r="G37" s="3">
        <v>1335.7238548747121</v>
      </c>
      <c r="H37" s="3">
        <v>1508.402693466094</v>
      </c>
    </row>
    <row r="38" spans="1:8" x14ac:dyDescent="0.3">
      <c r="A38" t="s">
        <v>4</v>
      </c>
      <c r="B38" t="s">
        <v>26</v>
      </c>
      <c r="C38" t="s">
        <v>9</v>
      </c>
      <c r="D38" s="3">
        <v>965.47152309085845</v>
      </c>
      <c r="E38" s="3">
        <v>984.09597797420815</v>
      </c>
      <c r="F38" s="3">
        <v>1106.1836842854818</v>
      </c>
      <c r="G38" s="3">
        <v>1244.4089620417303</v>
      </c>
      <c r="H38" s="3">
        <v>1399.9341037812494</v>
      </c>
    </row>
    <row r="39" spans="1:8" x14ac:dyDescent="0.3">
      <c r="A39" t="s">
        <v>4</v>
      </c>
      <c r="B39" t="s">
        <v>26</v>
      </c>
      <c r="C39" t="s">
        <v>10</v>
      </c>
      <c r="D39" s="3">
        <v>920.42795877176229</v>
      </c>
      <c r="E39" s="3">
        <v>1016.3983185966895</v>
      </c>
      <c r="F39" s="3">
        <v>1047.506020802226</v>
      </c>
      <c r="G39" s="3">
        <v>1169.7035798955983</v>
      </c>
      <c r="H39" s="3">
        <v>1307.0307695934309</v>
      </c>
    </row>
    <row r="40" spans="1:8" x14ac:dyDescent="0.3">
      <c r="A40" t="s">
        <v>4</v>
      </c>
      <c r="B40" t="s">
        <v>26</v>
      </c>
      <c r="C40" t="s">
        <v>11</v>
      </c>
      <c r="D40" s="3">
        <v>728.15046450426189</v>
      </c>
      <c r="E40" s="3">
        <v>936.94059836375004</v>
      </c>
      <c r="F40" s="3">
        <v>1049.6903153154174</v>
      </c>
      <c r="G40" s="3">
        <v>1090.3661385311368</v>
      </c>
      <c r="H40" s="3">
        <v>1211.1225970972414</v>
      </c>
    </row>
    <row r="41" spans="1:8" x14ac:dyDescent="0.3">
      <c r="A41" t="s">
        <v>4</v>
      </c>
      <c r="B41" t="s">
        <v>26</v>
      </c>
      <c r="C41" t="s">
        <v>12</v>
      </c>
      <c r="D41" s="3">
        <v>652.20922956801257</v>
      </c>
      <c r="E41" s="3">
        <v>711.02378678220282</v>
      </c>
      <c r="F41" s="3">
        <v>908.54604353283537</v>
      </c>
      <c r="G41" s="3">
        <v>1023.3832498487527</v>
      </c>
      <c r="H41" s="3">
        <v>1076.3996448675614</v>
      </c>
    </row>
    <row r="42" spans="1:8" x14ac:dyDescent="0.3">
      <c r="A42" t="s">
        <v>4</v>
      </c>
      <c r="B42" t="s">
        <v>26</v>
      </c>
      <c r="C42" t="s">
        <v>13</v>
      </c>
      <c r="D42" s="3">
        <v>640.11202417193454</v>
      </c>
      <c r="E42" s="3">
        <v>688.51944253558634</v>
      </c>
      <c r="F42" s="3">
        <v>777.63472566626217</v>
      </c>
      <c r="G42" s="3">
        <v>963.49477661039862</v>
      </c>
      <c r="H42" s="3">
        <v>1085.0770103593477</v>
      </c>
    </row>
    <row r="43" spans="1:8" x14ac:dyDescent="0.3">
      <c r="A43" t="s">
        <v>4</v>
      </c>
      <c r="B43" t="s">
        <v>26</v>
      </c>
      <c r="C43" t="s">
        <v>14</v>
      </c>
      <c r="D43" s="3">
        <v>506.9986141598016</v>
      </c>
      <c r="E43" s="3">
        <v>594.11020300172083</v>
      </c>
      <c r="F43" s="3">
        <v>648.4727520198204</v>
      </c>
      <c r="G43" s="3">
        <v>739.94609369820296</v>
      </c>
      <c r="H43" s="3">
        <v>900.41953486413718</v>
      </c>
    </row>
    <row r="44" spans="1:8" x14ac:dyDescent="0.3">
      <c r="A44" t="s">
        <v>4</v>
      </c>
      <c r="B44" t="s">
        <v>26</v>
      </c>
      <c r="C44" t="s">
        <v>15</v>
      </c>
      <c r="D44" s="3">
        <v>409.92185594791408</v>
      </c>
      <c r="E44" s="3">
        <v>513.15002695838416</v>
      </c>
      <c r="F44" s="3">
        <v>596.8353817947301</v>
      </c>
      <c r="G44" s="3">
        <v>658.7676879343104</v>
      </c>
      <c r="H44" s="3">
        <v>750.93053767627055</v>
      </c>
    </row>
    <row r="45" spans="1:8" x14ac:dyDescent="0.3">
      <c r="A45" t="s">
        <v>4</v>
      </c>
      <c r="B45" t="s">
        <v>26</v>
      </c>
      <c r="C45" t="s">
        <v>16</v>
      </c>
      <c r="D45" s="3">
        <v>312.39199621101375</v>
      </c>
      <c r="E45" s="3">
        <v>413.7791277736489</v>
      </c>
      <c r="F45" s="3">
        <v>510.08264960445956</v>
      </c>
      <c r="G45" s="3">
        <v>590.51163870461801</v>
      </c>
      <c r="H45" s="3">
        <v>653.49781932719497</v>
      </c>
    </row>
    <row r="46" spans="1:8" x14ac:dyDescent="0.3">
      <c r="A46" t="s">
        <v>4</v>
      </c>
      <c r="B46" t="s">
        <v>26</v>
      </c>
      <c r="C46" t="s">
        <v>17</v>
      </c>
      <c r="D46" s="3">
        <v>351.00250588019247</v>
      </c>
      <c r="E46" s="3">
        <v>361.25271039128501</v>
      </c>
      <c r="F46" s="3">
        <v>463.15423598960035</v>
      </c>
      <c r="G46" s="3">
        <v>557.66385615730826</v>
      </c>
      <c r="H46" s="3">
        <v>640.20090024622903</v>
      </c>
    </row>
    <row r="47" spans="1:8" x14ac:dyDescent="0.3">
      <c r="A47" t="s">
        <v>4</v>
      </c>
      <c r="B47" t="s">
        <v>26</v>
      </c>
      <c r="C47" t="s">
        <v>18</v>
      </c>
      <c r="D47" s="3">
        <v>345.32841951304925</v>
      </c>
      <c r="E47" s="3">
        <v>386.94924661097474</v>
      </c>
      <c r="F47" s="3">
        <v>409.5983727442931</v>
      </c>
      <c r="G47" s="3">
        <v>514.13470394104797</v>
      </c>
      <c r="H47" s="3">
        <v>608.88937672008797</v>
      </c>
    </row>
    <row r="48" spans="1:8" x14ac:dyDescent="0.3">
      <c r="A48" t="s">
        <v>4</v>
      </c>
      <c r="B48" t="s">
        <v>26</v>
      </c>
      <c r="C48" t="s">
        <v>19</v>
      </c>
      <c r="D48" s="3">
        <v>319.94379294523617</v>
      </c>
      <c r="E48" s="3">
        <v>361.2836080049799</v>
      </c>
      <c r="F48" s="3">
        <v>412.17538311669136</v>
      </c>
      <c r="G48" s="3">
        <v>442.41089390542822</v>
      </c>
      <c r="H48" s="3">
        <v>548.11225316872185</v>
      </c>
    </row>
    <row r="49" spans="1:10" x14ac:dyDescent="0.3">
      <c r="A49" t="s">
        <v>4</v>
      </c>
      <c r="B49" t="s">
        <v>26</v>
      </c>
      <c r="C49" t="s">
        <v>20</v>
      </c>
      <c r="D49" s="3">
        <v>245.35254737059003</v>
      </c>
      <c r="E49" s="3">
        <v>327.80452525723615</v>
      </c>
      <c r="F49" s="3">
        <v>374.6135086004478</v>
      </c>
      <c r="G49" s="3">
        <v>428.77890258367665</v>
      </c>
      <c r="H49" s="3">
        <v>464.69652292067576</v>
      </c>
    </row>
    <row r="50" spans="1:10" x14ac:dyDescent="0.3">
      <c r="A50" t="s">
        <v>4</v>
      </c>
      <c r="B50" t="s">
        <v>26</v>
      </c>
      <c r="C50" t="s">
        <v>21</v>
      </c>
      <c r="D50" s="3">
        <v>193.68074706532863</v>
      </c>
      <c r="E50" s="3">
        <v>256.2297481698825</v>
      </c>
      <c r="F50" s="3">
        <v>332.37912993617607</v>
      </c>
      <c r="G50" s="3">
        <v>380.92452012318597</v>
      </c>
      <c r="H50" s="3">
        <v>437.71993069009432</v>
      </c>
    </row>
    <row r="51" spans="1:10" x14ac:dyDescent="0.3">
      <c r="A51" t="s">
        <v>4</v>
      </c>
      <c r="B51" t="s">
        <v>26</v>
      </c>
      <c r="C51" t="s">
        <v>22</v>
      </c>
      <c r="D51" s="3">
        <v>173.1156507542232</v>
      </c>
      <c r="E51" s="3">
        <v>189.17975307827339</v>
      </c>
      <c r="F51" s="3">
        <v>246.23719668653411</v>
      </c>
      <c r="G51" s="3">
        <v>315.92922634532999</v>
      </c>
      <c r="H51" s="3">
        <v>364.59815236371173</v>
      </c>
    </row>
    <row r="52" spans="1:10" x14ac:dyDescent="0.3">
      <c r="A52" t="s">
        <v>4</v>
      </c>
      <c r="B52" t="s">
        <v>26</v>
      </c>
      <c r="C52" t="s">
        <v>23</v>
      </c>
      <c r="D52" s="3">
        <v>57.371253683879367</v>
      </c>
      <c r="E52" s="3">
        <v>149.21194004722264</v>
      </c>
      <c r="F52" s="3">
        <v>165.53073381468096</v>
      </c>
      <c r="G52" s="3">
        <v>216.44333675025607</v>
      </c>
      <c r="H52" s="3">
        <v>277.28852569697119</v>
      </c>
    </row>
    <row r="53" spans="1:10" x14ac:dyDescent="0.3">
      <c r="A53" t="s">
        <v>4</v>
      </c>
      <c r="B53" t="s">
        <v>26</v>
      </c>
      <c r="C53" t="s">
        <v>24</v>
      </c>
      <c r="D53" s="3">
        <v>24.327270169578668</v>
      </c>
      <c r="E53" s="3">
        <v>52.842612621643688</v>
      </c>
      <c r="F53" s="3">
        <v>121.4718570265422</v>
      </c>
      <c r="G53" s="3">
        <v>137.96506868819634</v>
      </c>
      <c r="H53" s="3">
        <v>181.29437728759237</v>
      </c>
    </row>
    <row r="54" spans="1:10" x14ac:dyDescent="0.3">
      <c r="A54" t="s">
        <v>4</v>
      </c>
      <c r="B54" t="s">
        <v>26</v>
      </c>
      <c r="C54" t="s">
        <v>25</v>
      </c>
      <c r="D54" s="3">
        <v>23.250243049456451</v>
      </c>
      <c r="E54" s="3">
        <v>27.111823630486043</v>
      </c>
      <c r="F54" s="3">
        <v>43.52615812982787</v>
      </c>
      <c r="G54" s="3">
        <v>88.542287622863356</v>
      </c>
      <c r="H54" s="3">
        <v>120.1017877809944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1756.9620599707953</v>
      </c>
      <c r="E55" s="3">
        <f t="shared" ref="E55:H55" si="3">E19+E37</f>
        <v>2044.7410831442166</v>
      </c>
      <c r="F55" s="3">
        <f t="shared" si="3"/>
        <v>2315.3943359702985</v>
      </c>
      <c r="G55" s="3">
        <f t="shared" si="3"/>
        <v>2619.5232374503194</v>
      </c>
      <c r="H55" s="3">
        <f t="shared" si="3"/>
        <v>2958.0631459703673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4">D20+D38</f>
        <v>1827.8117367041843</v>
      </c>
      <c r="E56" s="3">
        <f t="shared" si="4"/>
        <v>1893.1828784477036</v>
      </c>
      <c r="F56" s="3">
        <f t="shared" si="4"/>
        <v>2174.7399816726133</v>
      </c>
      <c r="G56" s="3">
        <f t="shared" si="4"/>
        <v>2445.4326486044051</v>
      </c>
      <c r="H56" s="3">
        <f t="shared" si="4"/>
        <v>2750.8436308590008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5">D21+D39</f>
        <v>1743.4171620903958</v>
      </c>
      <c r="E57" s="3">
        <f t="shared" si="5"/>
        <v>1928.9544859202979</v>
      </c>
      <c r="F57" s="3">
        <f t="shared" si="5"/>
        <v>2009.2549853864066</v>
      </c>
      <c r="G57" s="3">
        <f t="shared" si="5"/>
        <v>2287.9918720310134</v>
      </c>
      <c r="H57" s="3">
        <f t="shared" si="5"/>
        <v>2555.780518964671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6">D22+D40</f>
        <v>1434.5896965812267</v>
      </c>
      <c r="E58" s="3">
        <f t="shared" si="6"/>
        <v>1793.8213845058513</v>
      </c>
      <c r="F58" s="3">
        <f t="shared" si="6"/>
        <v>2005.4541847871196</v>
      </c>
      <c r="G58" s="3">
        <f t="shared" si="6"/>
        <v>2101.2565647994579</v>
      </c>
      <c r="H58" s="3">
        <f t="shared" si="6"/>
        <v>2375.3255206758049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7">D23+D41</f>
        <v>1245.8320709007371</v>
      </c>
      <c r="E59" s="3">
        <f t="shared" si="7"/>
        <v>1401.7706655042643</v>
      </c>
      <c r="F59" s="3">
        <f t="shared" si="7"/>
        <v>1756.2501040211869</v>
      </c>
      <c r="G59" s="3">
        <f t="shared" si="7"/>
        <v>1974.3208912713746</v>
      </c>
      <c r="H59" s="3">
        <f t="shared" si="7"/>
        <v>2090.2974172674681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8">D24+D42</f>
        <v>1248.0487771377816</v>
      </c>
      <c r="E60" s="3">
        <f t="shared" si="8"/>
        <v>1330.5225639645573</v>
      </c>
      <c r="F60" s="3">
        <f t="shared" si="8"/>
        <v>1530.0178490084836</v>
      </c>
      <c r="G60" s="3">
        <f t="shared" si="8"/>
        <v>1876.9777148615335</v>
      </c>
      <c r="H60" s="3">
        <f t="shared" si="8"/>
        <v>2110.1307490495119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9">D25+D43</f>
        <v>981.8265509669784</v>
      </c>
      <c r="E61" s="3">
        <f t="shared" si="9"/>
        <v>1159.2472189322439</v>
      </c>
      <c r="F61" s="3">
        <f t="shared" si="9"/>
        <v>1262.3869518838058</v>
      </c>
      <c r="G61" s="3">
        <f t="shared" si="9"/>
        <v>1457.7621197623773</v>
      </c>
      <c r="H61" s="3">
        <f t="shared" si="9"/>
        <v>1763.5121649246157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10">D26+D44</f>
        <v>788.11749193059563</v>
      </c>
      <c r="E62" s="3">
        <f t="shared" si="10"/>
        <v>999.59779620733207</v>
      </c>
      <c r="F62" s="3">
        <f t="shared" si="10"/>
        <v>1162.2269918546735</v>
      </c>
      <c r="G62" s="3">
        <f t="shared" si="10"/>
        <v>1279.8647233309061</v>
      </c>
      <c r="H62" s="3">
        <f t="shared" si="10"/>
        <v>1471.7653120083701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1">D27+D45</f>
        <v>663.66479893249323</v>
      </c>
      <c r="E63" s="3">
        <f t="shared" si="11"/>
        <v>850.67208688975825</v>
      </c>
      <c r="F63" s="3">
        <f t="shared" si="11"/>
        <v>1051.286461908503</v>
      </c>
      <c r="G63" s="3">
        <f t="shared" si="11"/>
        <v>1211.2483095060568</v>
      </c>
      <c r="H63" s="3">
        <f t="shared" si="11"/>
        <v>1336.7951257323311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2">D28+D46</f>
        <v>713.90224961814147</v>
      </c>
      <c r="E64" s="3">
        <f t="shared" si="12"/>
        <v>739.4391809988731</v>
      </c>
      <c r="F64" s="3">
        <f t="shared" si="12"/>
        <v>934.91695139264903</v>
      </c>
      <c r="G64" s="3">
        <f t="shared" si="12"/>
        <v>1130.7714823910715</v>
      </c>
      <c r="H64" s="3">
        <f t="shared" si="12"/>
        <v>1291.5512493692459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3">D29+D47</f>
        <v>747.9499901216268</v>
      </c>
      <c r="E65" s="3">
        <f t="shared" si="13"/>
        <v>788.65777715693878</v>
      </c>
      <c r="F65" s="3">
        <f t="shared" si="13"/>
        <v>836.30840208399752</v>
      </c>
      <c r="G65" s="3">
        <f t="shared" si="13"/>
        <v>1041.1534085101796</v>
      </c>
      <c r="H65" s="3">
        <f t="shared" si="13"/>
        <v>1238.686147511718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4">D30+D48</f>
        <v>634.40658312146275</v>
      </c>
      <c r="E66" s="3">
        <f t="shared" si="14"/>
        <v>791.27354360556035</v>
      </c>
      <c r="F66" s="3">
        <f t="shared" si="14"/>
        <v>850.27282873671686</v>
      </c>
      <c r="G66" s="3">
        <f t="shared" si="14"/>
        <v>912.85687550377588</v>
      </c>
      <c r="H66" s="3">
        <f t="shared" si="14"/>
        <v>1124.406919369171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5">D31+D49</f>
        <v>520.91527335039336</v>
      </c>
      <c r="E67" s="3">
        <f t="shared" si="15"/>
        <v>662.19260404842942</v>
      </c>
      <c r="F67" s="3">
        <f t="shared" si="15"/>
        <v>815.56408522027323</v>
      </c>
      <c r="G67" s="3">
        <f t="shared" si="15"/>
        <v>887.14370608201671</v>
      </c>
      <c r="H67" s="3">
        <f t="shared" si="15"/>
        <v>960.51143595550229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6">D32+D50</f>
        <v>418.24961741278378</v>
      </c>
      <c r="E68" s="3">
        <f t="shared" si="16"/>
        <v>542.45660046647595</v>
      </c>
      <c r="F68" s="3">
        <f t="shared" si="16"/>
        <v>675.11382260987648</v>
      </c>
      <c r="G68" s="3">
        <f t="shared" si="16"/>
        <v>823.54965933829226</v>
      </c>
      <c r="H68" s="3">
        <f t="shared" si="16"/>
        <v>904.26243703292914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7">D33+D51</f>
        <v>321.85824041847764</v>
      </c>
      <c r="E69" s="3">
        <f t="shared" si="17"/>
        <v>405.35035943918342</v>
      </c>
      <c r="F69" s="3">
        <f t="shared" si="17"/>
        <v>520.83699120983465</v>
      </c>
      <c r="G69" s="3">
        <f t="shared" si="17"/>
        <v>644.87054374212653</v>
      </c>
      <c r="H69" s="3">
        <f t="shared" si="17"/>
        <v>786.17594423160733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8">D34+D52</f>
        <v>128.18073732116056</v>
      </c>
      <c r="E70" s="3">
        <f t="shared" si="18"/>
        <v>286.70058799241292</v>
      </c>
      <c r="F70" s="3">
        <f t="shared" si="18"/>
        <v>364.19680949460366</v>
      </c>
      <c r="G70" s="3">
        <f t="shared" si="18"/>
        <v>470.02254220728776</v>
      </c>
      <c r="H70" s="3">
        <f t="shared" si="18"/>
        <v>581.8525508696514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9">D35+D53</f>
        <v>72.57091041958725</v>
      </c>
      <c r="E71" s="3">
        <f t="shared" si="19"/>
        <v>119.65810382716151</v>
      </c>
      <c r="F71" s="3">
        <f t="shared" si="19"/>
        <v>241.99294076717911</v>
      </c>
      <c r="G71" s="3">
        <f t="shared" si="19"/>
        <v>311.33720105528607</v>
      </c>
      <c r="H71" s="3">
        <f t="shared" si="19"/>
        <v>403.9163938916509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20">D36+D54</f>
        <v>56.696041922210341</v>
      </c>
      <c r="E72" s="3">
        <f t="shared" si="20"/>
        <v>72.854470844035717</v>
      </c>
      <c r="F72" s="3">
        <f t="shared" si="20"/>
        <v>105.9116440336069</v>
      </c>
      <c r="G72" s="3">
        <f t="shared" si="20"/>
        <v>191.16322790781362</v>
      </c>
      <c r="H72" s="3">
        <f t="shared" si="20"/>
        <v>273.09012141829589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5328.1909587653754</v>
      </c>
      <c r="E74" s="3">
        <f t="shared" ref="E74:H74" si="21">SUM(E55:E57)</f>
        <v>5866.8784475122184</v>
      </c>
      <c r="F74" s="3">
        <f t="shared" si="21"/>
        <v>6499.3893030293184</v>
      </c>
      <c r="G74" s="3">
        <f t="shared" si="21"/>
        <v>7352.9477580857374</v>
      </c>
      <c r="H74" s="3">
        <f t="shared" si="21"/>
        <v>8264.6872957940395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2680.4217674819638</v>
      </c>
      <c r="E75" s="3">
        <f t="shared" ref="E75:H75" si="22">SUM(E58:E59)</f>
        <v>3195.5920500101156</v>
      </c>
      <c r="F75" s="3">
        <f t="shared" si="22"/>
        <v>3761.7042888083065</v>
      </c>
      <c r="G75" s="3">
        <f t="shared" si="22"/>
        <v>4075.5774560708323</v>
      </c>
      <c r="H75" s="3">
        <f t="shared" si="22"/>
        <v>4465.6229379432734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3681.6576189678494</v>
      </c>
      <c r="E76" s="3">
        <f t="shared" ref="E76:H76" si="23">SUM(E60:E63)</f>
        <v>4340.0396659938915</v>
      </c>
      <c r="F76" s="3">
        <f t="shared" si="23"/>
        <v>5005.9182546554657</v>
      </c>
      <c r="G76" s="3">
        <f t="shared" si="23"/>
        <v>5825.8528674608742</v>
      </c>
      <c r="H76" s="3">
        <f t="shared" si="23"/>
        <v>6682.2033517148284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2617.1740962116246</v>
      </c>
      <c r="E77" s="3">
        <f t="shared" ref="E77:H77" si="24">SUM(E64:E67)</f>
        <v>2981.563105809802</v>
      </c>
      <c r="F77" s="3">
        <f t="shared" si="24"/>
        <v>3437.0622674336364</v>
      </c>
      <c r="G77" s="3">
        <f t="shared" si="24"/>
        <v>3971.9254724870439</v>
      </c>
      <c r="H77" s="3">
        <f t="shared" si="24"/>
        <v>4615.1557522056373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997.55554749421958</v>
      </c>
      <c r="E78" s="3">
        <f t="shared" ref="E78:H78" si="25">SUM(E68:E72)</f>
        <v>1427.0201225692695</v>
      </c>
      <c r="F78" s="3">
        <f t="shared" si="25"/>
        <v>1908.0522081151009</v>
      </c>
      <c r="G78" s="3">
        <f t="shared" si="25"/>
        <v>2440.9431742508064</v>
      </c>
      <c r="H78" s="3">
        <f t="shared" si="25"/>
        <v>2949.2974474441344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15304.999988921034</v>
      </c>
      <c r="E79" s="3">
        <f t="shared" ref="E79:H79" si="26">SUM(E74:E78)</f>
        <v>17811.093391895294</v>
      </c>
      <c r="F79" s="3">
        <f t="shared" si="26"/>
        <v>20612.126322041826</v>
      </c>
      <c r="G79" s="3">
        <f t="shared" si="26"/>
        <v>23667.246728355294</v>
      </c>
      <c r="H79" s="3">
        <f t="shared" si="26"/>
        <v>26976.966785101919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836.58011485730958</v>
      </c>
      <c r="E83" s="3">
        <f ca="1">OFFSET(C19,0,$A$82)</f>
        <v>1449.6604525042731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7">D20</f>
        <v>862.34021361332589</v>
      </c>
      <c r="E84" s="3">
        <f t="shared" ref="E84:E100" ca="1" si="28">OFFSET(C20,0,$A$82)</f>
        <v>1350.9095270777514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7"/>
        <v>822.98920331863349</v>
      </c>
      <c r="E85" s="3">
        <f t="shared" ca="1" si="28"/>
        <v>1248.7497493712401</v>
      </c>
      <c r="G85">
        <f t="shared" ref="G85:G87" si="29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7"/>
        <v>706.43923207696469</v>
      </c>
      <c r="E86" s="3">
        <f t="shared" ca="1" si="28"/>
        <v>1164.2029235785637</v>
      </c>
      <c r="G86">
        <f t="shared" si="29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7"/>
        <v>593.62284133272453</v>
      </c>
      <c r="E87" s="3">
        <f t="shared" ca="1" si="28"/>
        <v>1013.8977723999067</v>
      </c>
      <c r="G87">
        <f t="shared" si="29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7"/>
        <v>607.93675296584695</v>
      </c>
      <c r="E88" s="3">
        <f t="shared" ca="1" si="28"/>
        <v>1025.0537386901642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7"/>
        <v>474.82793680717685</v>
      </c>
      <c r="E89" s="3">
        <f t="shared" ca="1" si="28"/>
        <v>863.09263006047843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7"/>
        <v>378.19563598268149</v>
      </c>
      <c r="E90" s="3">
        <f t="shared" ca="1" si="28"/>
        <v>720.83477433209941</v>
      </c>
      <c r="G90" s="3">
        <f>MAX(D19:H54)</f>
        <v>1508.402693466094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7"/>
        <v>351.27280272147948</v>
      </c>
      <c r="E91" s="3">
        <f t="shared" ca="1" si="28"/>
        <v>683.29730640513628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7"/>
        <v>362.89974373794905</v>
      </c>
      <c r="E92" s="3">
        <f t="shared" ca="1" si="28"/>
        <v>651.35034912301694</v>
      </c>
      <c r="G92" s="3">
        <f>MAX(G90:G91)</f>
        <v>1508.402693466094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7"/>
        <v>402.62157060857749</v>
      </c>
      <c r="E93" s="3">
        <f t="shared" ca="1" si="28"/>
        <v>629.79677079163014</v>
      </c>
      <c r="G93" s="3">
        <f>-G92</f>
        <v>-1508.402693466094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7"/>
        <v>314.46279017622663</v>
      </c>
      <c r="E94" s="3">
        <f t="shared" ca="1" si="28"/>
        <v>576.29466620044911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7"/>
        <v>275.5627259798033</v>
      </c>
      <c r="E95" s="3">
        <f t="shared" ca="1" si="28"/>
        <v>495.81491303482653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7"/>
        <v>224.56887034745512</v>
      </c>
      <c r="E96" s="3">
        <f t="shared" ca="1" si="28"/>
        <v>466.54250634283483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7"/>
        <v>148.74258966425447</v>
      </c>
      <c r="E97" s="3">
        <f t="shared" ca="1" si="28"/>
        <v>421.5777918678956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7"/>
        <v>70.809483637281204</v>
      </c>
      <c r="E98" s="3">
        <f t="shared" ca="1" si="28"/>
        <v>304.56402517268015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7"/>
        <v>48.243640250008582</v>
      </c>
      <c r="E99" s="3">
        <f t="shared" ca="1" si="28"/>
        <v>222.62201660405853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7"/>
        <v>33.44579887275389</v>
      </c>
      <c r="E100" s="3">
        <f t="shared" ca="1" si="28"/>
        <v>152.98833363730151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-920.3819451134857</v>
      </c>
      <c r="E101" s="3">
        <f ca="1">-OFFSET(C37,0,$A$82)</f>
        <v>-1508.402693466094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30">-D38</f>
        <v>-965.47152309085845</v>
      </c>
      <c r="E102" s="3">
        <f t="shared" ref="E102:E118" ca="1" si="31">-OFFSET(C38,0,$A$82)</f>
        <v>-1399.9341037812494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30"/>
        <v>-920.42795877176229</v>
      </c>
      <c r="E103" s="3">
        <f t="shared" ca="1" si="31"/>
        <v>-1307.0307695934309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30"/>
        <v>-728.15046450426189</v>
      </c>
      <c r="E104" s="3">
        <f t="shared" ca="1" si="31"/>
        <v>-1211.1225970972414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30"/>
        <v>-652.20922956801257</v>
      </c>
      <c r="E105" s="3">
        <f t="shared" ca="1" si="31"/>
        <v>-1076.3996448675614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30"/>
        <v>-640.11202417193454</v>
      </c>
      <c r="E106" s="3">
        <f t="shared" ca="1" si="31"/>
        <v>-1085.0770103593477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30"/>
        <v>-506.9986141598016</v>
      </c>
      <c r="E107" s="3">
        <f t="shared" ca="1" si="31"/>
        <v>-900.41953486413718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30"/>
        <v>-409.92185594791408</v>
      </c>
      <c r="E108" s="3">
        <f t="shared" ca="1" si="31"/>
        <v>-750.93053767627055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30"/>
        <v>-312.39199621101375</v>
      </c>
      <c r="E109" s="3">
        <f t="shared" ca="1" si="31"/>
        <v>-653.49781932719497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30"/>
        <v>-351.00250588019247</v>
      </c>
      <c r="E110" s="3">
        <f t="shared" ca="1" si="31"/>
        <v>-640.20090024622903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30"/>
        <v>-345.32841951304925</v>
      </c>
      <c r="E111" s="3">
        <f t="shared" ca="1" si="31"/>
        <v>-608.88937672008797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30"/>
        <v>-319.94379294523617</v>
      </c>
      <c r="E112" s="3">
        <f t="shared" ca="1" si="31"/>
        <v>-548.11225316872185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30"/>
        <v>-245.35254737059003</v>
      </c>
      <c r="E113" s="3">
        <f t="shared" ca="1" si="31"/>
        <v>-464.69652292067576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30"/>
        <v>-193.68074706532863</v>
      </c>
      <c r="E114" s="3">
        <f t="shared" ca="1" si="31"/>
        <v>-437.71993069009432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30"/>
        <v>-173.1156507542232</v>
      </c>
      <c r="E115" s="3">
        <f t="shared" ca="1" si="31"/>
        <v>-364.59815236371173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30"/>
        <v>-57.371253683879367</v>
      </c>
      <c r="E116" s="3">
        <f t="shared" ca="1" si="31"/>
        <v>-277.28852569697119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30"/>
        <v>-24.327270169578668</v>
      </c>
      <c r="E117" s="3">
        <f t="shared" ca="1" si="31"/>
        <v>-181.29437728759237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30"/>
        <v>-23.250243049456451</v>
      </c>
      <c r="E118" s="3">
        <f t="shared" ca="1" si="31"/>
        <v>-120.1017877809944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1756.9620599707953</v>
      </c>
      <c r="E122" s="3">
        <f ca="1">OFFSET(C55,0,$A$121)</f>
        <v>2958.0631459703673</v>
      </c>
      <c r="F122" s="3"/>
      <c r="G122" s="3">
        <f ca="1">E122-D122</f>
        <v>1201.101085999572</v>
      </c>
      <c r="H122" s="8">
        <f ca="1">G122/D122*100</f>
        <v>68.362380347560673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1827.8117367041843</v>
      </c>
      <c r="E123" s="3">
        <f t="shared" ref="E123:E139" ca="1" si="32">OFFSET(C56,0,$A$121)</f>
        <v>2750.8436308590008</v>
      </c>
      <c r="F123" s="3"/>
      <c r="G123" s="3">
        <f t="shared" ref="G123:G139" ca="1" si="33">E123-D123</f>
        <v>923.03189415481643</v>
      </c>
      <c r="H123" s="8">
        <f ca="1">G123/D123*100</f>
        <v>50.499286968097699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4">D57</f>
        <v>1743.4171620903958</v>
      </c>
      <c r="E124" s="3">
        <f t="shared" ca="1" si="32"/>
        <v>2555.780518964671</v>
      </c>
      <c r="F124" s="3"/>
      <c r="G124" s="3">
        <f t="shared" ca="1" si="33"/>
        <v>812.36335687427527</v>
      </c>
      <c r="H124" s="8">
        <f t="shared" ref="H124:H139" ca="1" si="35">G124/D124*100</f>
        <v>46.596039923126234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4"/>
        <v>1434.5896965812267</v>
      </c>
      <c r="E125" s="3">
        <f t="shared" ca="1" si="32"/>
        <v>2375.3255206758049</v>
      </c>
      <c r="F125" s="3"/>
      <c r="G125" s="3">
        <f t="shared" ca="1" si="33"/>
        <v>940.73582409457822</v>
      </c>
      <c r="H125" s="8">
        <f t="shared" ca="1" si="35"/>
        <v>65.575253073157256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4"/>
        <v>1245.8320709007371</v>
      </c>
      <c r="E126" s="3">
        <f t="shared" ca="1" si="32"/>
        <v>2090.2974172674681</v>
      </c>
      <c r="F126" s="3"/>
      <c r="G126" s="3">
        <f t="shared" ca="1" si="33"/>
        <v>844.46534636673096</v>
      </c>
      <c r="H126" s="8">
        <f t="shared" ca="1" si="35"/>
        <v>67.783240301093088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4"/>
        <v>1248.0487771377816</v>
      </c>
      <c r="E127" s="3">
        <f t="shared" ca="1" si="32"/>
        <v>2110.1307490495119</v>
      </c>
      <c r="F127" s="3"/>
      <c r="G127" s="3">
        <f t="shared" ca="1" si="33"/>
        <v>862.08197191173031</v>
      </c>
      <c r="H127" s="8">
        <f t="shared" ca="1" si="35"/>
        <v>69.074381362625104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4"/>
        <v>981.8265509669784</v>
      </c>
      <c r="E128" s="3">
        <f t="shared" ca="1" si="32"/>
        <v>1763.5121649246157</v>
      </c>
      <c r="F128" s="3"/>
      <c r="G128" s="3">
        <f t="shared" ca="1" si="33"/>
        <v>781.68561395763732</v>
      </c>
      <c r="H128" s="8">
        <f t="shared" ca="1" si="35"/>
        <v>79.61544869486093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4"/>
        <v>788.11749193059563</v>
      </c>
      <c r="E129" s="3">
        <f t="shared" ca="1" si="32"/>
        <v>1471.7653120083701</v>
      </c>
      <c r="F129" s="3"/>
      <c r="G129" s="3">
        <f t="shared" ca="1" si="33"/>
        <v>683.64782007777444</v>
      </c>
      <c r="H129" s="8">
        <f t="shared" ca="1" si="35"/>
        <v>86.744403858248447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4"/>
        <v>663.66479893249323</v>
      </c>
      <c r="E130" s="3">
        <f t="shared" ca="1" si="32"/>
        <v>1336.7951257323311</v>
      </c>
      <c r="F130" s="3"/>
      <c r="G130" s="3">
        <f t="shared" ca="1" si="33"/>
        <v>673.13032679983792</v>
      </c>
      <c r="H130" s="8">
        <f t="shared" ca="1" si="35"/>
        <v>101.42625130676963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4"/>
        <v>713.90224961814147</v>
      </c>
      <c r="E131" s="3">
        <f t="shared" ca="1" si="32"/>
        <v>1291.5512493692459</v>
      </c>
      <c r="F131" s="3"/>
      <c r="G131" s="3">
        <f t="shared" ca="1" si="33"/>
        <v>577.64899975110438</v>
      </c>
      <c r="H131" s="8">
        <f t="shared" ca="1" si="35"/>
        <v>80.914298849749045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4"/>
        <v>747.9499901216268</v>
      </c>
      <c r="E132" s="3">
        <f t="shared" ca="1" si="32"/>
        <v>1238.686147511718</v>
      </c>
      <c r="F132" s="3"/>
      <c r="G132" s="3">
        <f ca="1">E132-D132</f>
        <v>490.73615739009119</v>
      </c>
      <c r="H132" s="8">
        <f t="shared" ca="1" si="35"/>
        <v>65.610824770555965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4"/>
        <v>634.40658312146275</v>
      </c>
      <c r="E133" s="3">
        <f t="shared" ca="1" si="32"/>
        <v>1124.406919369171</v>
      </c>
      <c r="F133" s="3"/>
      <c r="G133" s="3">
        <f ca="1">E133-D133</f>
        <v>490.00033624770822</v>
      </c>
      <c r="H133" s="8">
        <f t="shared" ca="1" si="35"/>
        <v>77.237586948856318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4"/>
        <v>520.91527335039336</v>
      </c>
      <c r="E134" s="3">
        <f t="shared" ca="1" si="32"/>
        <v>960.51143595550229</v>
      </c>
      <c r="F134" s="3"/>
      <c r="G134" s="3">
        <f t="shared" ca="1" si="33"/>
        <v>439.59616260510893</v>
      </c>
      <c r="H134" s="8">
        <f t="shared" ca="1" si="35"/>
        <v>84.389186705496115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4"/>
        <v>418.24961741278378</v>
      </c>
      <c r="E135" s="3">
        <f t="shared" ca="1" si="32"/>
        <v>904.26243703292914</v>
      </c>
      <c r="F135" s="3"/>
      <c r="G135" s="3">
        <f t="shared" ca="1" si="33"/>
        <v>486.01281962014536</v>
      </c>
      <c r="H135" s="8">
        <f t="shared" ca="1" si="35"/>
        <v>116.20161726065226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4"/>
        <v>321.85824041847764</v>
      </c>
      <c r="E136" s="3">
        <f t="shared" ca="1" si="32"/>
        <v>786.17594423160733</v>
      </c>
      <c r="F136" s="3"/>
      <c r="G136" s="3">
        <f t="shared" ca="1" si="33"/>
        <v>464.3177038131297</v>
      </c>
      <c r="H136" s="8">
        <f t="shared" ca="1" si="35"/>
        <v>144.26155540073398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4"/>
        <v>128.18073732116056</v>
      </c>
      <c r="E137" s="3">
        <f t="shared" ca="1" si="32"/>
        <v>581.8525508696514</v>
      </c>
      <c r="F137" s="3"/>
      <c r="G137" s="3">
        <f t="shared" ca="1" si="33"/>
        <v>453.67181354849083</v>
      </c>
      <c r="H137" s="8">
        <f t="shared" ca="1" si="35"/>
        <v>353.93134961597463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4"/>
        <v>72.57091041958725</v>
      </c>
      <c r="E138" s="3">
        <f t="shared" ca="1" si="32"/>
        <v>403.9163938916509</v>
      </c>
      <c r="F138" s="3"/>
      <c r="G138" s="3">
        <f t="shared" ca="1" si="33"/>
        <v>331.34548347206362</v>
      </c>
      <c r="H138" s="8">
        <f t="shared" ca="1" si="35"/>
        <v>456.58168204905394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4"/>
        <v>56.696041922210341</v>
      </c>
      <c r="E139" s="3">
        <f t="shared" ca="1" si="32"/>
        <v>273.09012141829589</v>
      </c>
      <c r="F139" s="3"/>
      <c r="G139" s="3">
        <f t="shared" ca="1" si="33"/>
        <v>216.39407949608557</v>
      </c>
      <c r="H139" s="8">
        <f t="shared" ca="1" si="35"/>
        <v>381.67405017970833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15304.999988921036</v>
      </c>
      <c r="E143" s="3">
        <v>17811.093391895301</v>
      </c>
      <c r="F143" s="3">
        <v>20612.126322041837</v>
      </c>
      <c r="G143" s="3">
        <v>23667.246728355294</v>
      </c>
    </row>
    <row r="144" spans="1:8" x14ac:dyDescent="0.3">
      <c r="A144" t="s">
        <v>43</v>
      </c>
      <c r="D144" s="3">
        <v>1976.2377489345154</v>
      </c>
      <c r="E144" s="3">
        <v>2238.4023717019254</v>
      </c>
      <c r="F144" s="3">
        <v>2534.0107689679571</v>
      </c>
      <c r="G144" s="3">
        <v>2860.3784396707515</v>
      </c>
    </row>
    <row r="145" spans="1:7" x14ac:dyDescent="0.3">
      <c r="A145" t="s">
        <v>44</v>
      </c>
      <c r="D145" s="3">
        <v>419.83482145158808</v>
      </c>
      <c r="E145" s="3">
        <v>510.1379254648341</v>
      </c>
      <c r="F145" s="3">
        <v>620.39611542175737</v>
      </c>
      <c r="G145" s="3">
        <v>733.96361399214447</v>
      </c>
    </row>
    <row r="146" spans="1:7" x14ac:dyDescent="0.3">
      <c r="A146" t="s">
        <v>57</v>
      </c>
      <c r="D146" s="3">
        <v>949.690475491337</v>
      </c>
      <c r="E146" s="3">
        <v>1072.7684839094413</v>
      </c>
      <c r="F146" s="3">
        <v>1141.5057527672664</v>
      </c>
      <c r="G146" s="3">
        <v>1183.3052310680118</v>
      </c>
    </row>
    <row r="147" spans="1:7" x14ac:dyDescent="0.3">
      <c r="A147" t="s">
        <v>45</v>
      </c>
      <c r="D147" s="3">
        <v>17811.093391895301</v>
      </c>
      <c r="E147" s="3">
        <v>20612.126322041837</v>
      </c>
      <c r="F147" s="3">
        <v>23667.246728355294</v>
      </c>
      <c r="G147" s="3">
        <v>26976.966785101915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2025-03-03T00:17:54Z</dcterms:modified>
</cp:coreProperties>
</file>