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8"/>
  <workbookPr/>
  <mc:AlternateContent xmlns:mc="http://schemas.openxmlformats.org/markup-compatibility/2006">
    <mc:Choice Requires="x15">
      <x15ac:absPath xmlns:x15ac="http://schemas.microsoft.com/office/spreadsheetml/2010/11/ac" url="https://nswgov.sharepoint.com/sites/Workerscompensationreform2/Shared Documents/Workers compensation reform/PAC Inquiry June 2025/Submission items/"/>
    </mc:Choice>
  </mc:AlternateContent>
  <xr:revisionPtr revIDLastSave="2" documentId="8_{FF4F43E2-43ED-4ED6-914E-3AB46978282C}" xr6:coauthVersionLast="47" xr6:coauthVersionMax="47" xr10:uidLastSave="{16D4AE9F-0038-4BF5-AA0E-9ACE3EFB584E}"/>
  <bookViews>
    <workbookView xWindow="-120" yWindow="-120" windowWidth="51840" windowHeight="20460" xr2:uid="{16C59D1C-4D36-4660-BFA8-B39F06793864}"/>
  </bookViews>
  <sheets>
    <sheet name="claimsplit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0" i="1" l="1"/>
  <c r="G60" i="1"/>
  <c r="F60" i="1"/>
  <c r="E60" i="1"/>
  <c r="D60" i="1"/>
  <c r="H59" i="1"/>
  <c r="G59" i="1"/>
  <c r="F59" i="1"/>
  <c r="E59" i="1"/>
  <c r="D59" i="1"/>
  <c r="H58" i="1"/>
  <c r="G58" i="1"/>
  <c r="F58" i="1"/>
  <c r="E58" i="1"/>
  <c r="D58" i="1"/>
  <c r="H57" i="1"/>
  <c r="G57" i="1"/>
  <c r="F57" i="1"/>
  <c r="E57" i="1"/>
  <c r="D57" i="1"/>
  <c r="G15" i="1"/>
  <c r="P13" i="1"/>
  <c r="O13" i="1"/>
  <c r="K13" i="1"/>
  <c r="J13" i="1"/>
  <c r="G13" i="1"/>
  <c r="P12" i="1"/>
  <c r="O12" i="1"/>
  <c r="K12" i="1"/>
  <c r="J12" i="1"/>
  <c r="G12" i="1"/>
  <c r="P11" i="1"/>
  <c r="O11" i="1"/>
  <c r="K11" i="1"/>
  <c r="J11" i="1"/>
  <c r="G11" i="1"/>
  <c r="P10" i="1"/>
  <c r="O10" i="1"/>
  <c r="K10" i="1"/>
  <c r="J10" i="1"/>
  <c r="G10" i="1"/>
  <c r="P9" i="1"/>
  <c r="O9" i="1"/>
  <c r="K9" i="1"/>
  <c r="J9" i="1"/>
  <c r="G9" i="1"/>
  <c r="P8" i="1"/>
  <c r="O8" i="1"/>
  <c r="K8" i="1"/>
  <c r="J8" i="1"/>
  <c r="G8" i="1"/>
  <c r="P7" i="1"/>
  <c r="O7" i="1"/>
  <c r="K7" i="1"/>
  <c r="J7" i="1"/>
  <c r="G7" i="1"/>
  <c r="P6" i="1"/>
  <c r="O6" i="1"/>
  <c r="K6" i="1"/>
  <c r="J6" i="1"/>
  <c r="G6" i="1"/>
  <c r="P5" i="1"/>
  <c r="O5" i="1"/>
  <c r="K5" i="1"/>
  <c r="J5" i="1"/>
  <c r="G5" i="1"/>
  <c r="P4" i="1"/>
  <c r="O4" i="1"/>
  <c r="K4" i="1"/>
  <c r="J4" i="1"/>
  <c r="G4" i="1"/>
</calcChain>
</file>

<file path=xl/sharedStrings.xml><?xml version="1.0" encoding="utf-8"?>
<sst xmlns="http://schemas.openxmlformats.org/spreadsheetml/2006/main" count="127" uniqueCount="35">
  <si>
    <t>WORKFORCE %</t>
  </si>
  <si>
    <t>Report year ending 30 Sep</t>
  </si>
  <si>
    <t>NSW Workforce</t>
  </si>
  <si>
    <t>Psych reported claims</t>
  </si>
  <si>
    <t>Physical reported claims</t>
  </si>
  <si>
    <t>Psych proportion</t>
  </si>
  <si>
    <t>Psych accepted claims</t>
  </si>
  <si>
    <t>Physical accepted claims</t>
  </si>
  <si>
    <t>Psych accepted % of workforce</t>
  </si>
  <si>
    <t>Physical accepted % of workforce</t>
  </si>
  <si>
    <t>Average cost - psych claims</t>
  </si>
  <si>
    <t>Average cost - physical claims</t>
  </si>
  <si>
    <t>Total cost - psych claims</t>
  </si>
  <si>
    <t>Total cost - physical claims</t>
  </si>
  <si>
    <t>FY24/25 Projection</t>
  </si>
  <si>
    <t>CLAIM GROWTH &amp; RATE</t>
  </si>
  <si>
    <t>NI</t>
  </si>
  <si>
    <t>TMF NEMER</t>
  </si>
  <si>
    <t>TMF EMER</t>
  </si>
  <si>
    <t>Work Pressure</t>
  </si>
  <si>
    <t>Harassment &amp; Bullying</t>
  </si>
  <si>
    <t>All Other</t>
  </si>
  <si>
    <t>Segment</t>
  </si>
  <si>
    <t>YoY increase for last 10 years</t>
  </si>
  <si>
    <t>Claims in 12 months to Sep24</t>
  </si>
  <si>
    <t>Claims in 12 months to Sep15</t>
  </si>
  <si>
    <t>Total</t>
  </si>
  <si>
    <t>FURTHER 'OTHER' BREAKDOWN</t>
  </si>
  <si>
    <t>Traumatic Event</t>
  </si>
  <si>
    <t>Occupational Violence</t>
  </si>
  <si>
    <t>Other</t>
  </si>
  <si>
    <t>GENDER SPLIT</t>
  </si>
  <si>
    <t>M</t>
  </si>
  <si>
    <t>F</t>
  </si>
  <si>
    <t>Other (NB, X, etc.)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</si>
</sst>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&quot;$&quot;* #,##0.00_-;\-&quot;$&quot;* #,##0.00_-;_-&quot;$&quot;* &quot;-&quot;??_-;_-@_-"/>
    <numFmt numFmtId="165" formatCode="_-* #,##0.00_-;\-* #,##0.00_-;_-* &quot;-&quot;??_-;_-@_-"/>
    <numFmt numFmtId="166" formatCode="#,##0;\-#,##0;\-"/>
    <numFmt numFmtId="167" formatCode="0%;\-0%;\-"/>
    <numFmt numFmtId="168" formatCode="0.0%"/>
    <numFmt numFmtId="169" formatCode="&quot;$&quot;#,##0;\-&quot;$&quot;#,##0;\-"/>
    <numFmt numFmtId="170" formatCode="&quot;$&quot;#,##0,,&quot;m&quot;;\-&quot;$&quot;#,##0,,&quot;m&quot;;\-"/>
  </numFmts>
  <fonts count="9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0"/>
      <color rgb="FF000000"/>
      <name val="Arial"/>
      <family val="2"/>
    </font>
    <font>
      <b/>
      <sz val="11"/>
      <color rgb="FF000000"/>
      <name val="Aptos Narrow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1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22">
    <xf numFmtId="0" fontId="0" fillId="0" borderId="0" xfId="0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0" borderId="4" xfId="0" applyFont="1" applyBorder="1"/>
    <xf numFmtId="0" fontId="2" fillId="0" borderId="0" xfId="0" applyFont="1"/>
    <xf numFmtId="0" fontId="3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vertical="center" wrapText="1"/>
    </xf>
    <xf numFmtId="0" fontId="4" fillId="3" borderId="8" xfId="0" applyFont="1" applyFill="1" applyBorder="1" applyAlignment="1">
      <alignment vertical="center" wrapText="1"/>
    </xf>
    <xf numFmtId="1" fontId="5" fillId="4" borderId="5" xfId="0" applyNumberFormat="1" applyFont="1" applyFill="1" applyBorder="1" applyAlignment="1">
      <alignment horizontal="center"/>
    </xf>
    <xf numFmtId="166" fontId="0" fillId="4" borderId="6" xfId="0" applyNumberFormat="1" applyFill="1" applyBorder="1" applyAlignment="1">
      <alignment horizontal="center"/>
    </xf>
    <xf numFmtId="3" fontId="0" fillId="4" borderId="7" xfId="0" applyNumberFormat="1" applyFill="1" applyBorder="1" applyAlignment="1">
      <alignment horizontal="center"/>
    </xf>
    <xf numFmtId="167" fontId="0" fillId="4" borderId="7" xfId="0" applyNumberFormat="1" applyFill="1" applyBorder="1" applyAlignment="1">
      <alignment horizontal="center"/>
    </xf>
    <xf numFmtId="166" fontId="0" fillId="4" borderId="7" xfId="3" applyNumberFormat="1" applyFont="1" applyFill="1" applyBorder="1" applyAlignment="1">
      <alignment horizontal="center"/>
    </xf>
    <xf numFmtId="166" fontId="0" fillId="4" borderId="8" xfId="3" applyNumberFormat="1" applyFont="1" applyFill="1" applyBorder="1" applyAlignment="1">
      <alignment horizontal="center"/>
    </xf>
    <xf numFmtId="168" fontId="0" fillId="4" borderId="6" xfId="3" applyNumberFormat="1" applyFont="1" applyFill="1" applyBorder="1" applyAlignment="1">
      <alignment horizontal="center"/>
    </xf>
    <xf numFmtId="168" fontId="0" fillId="4" borderId="8" xfId="3" applyNumberFormat="1" applyFont="1" applyFill="1" applyBorder="1" applyAlignment="1">
      <alignment horizontal="center"/>
    </xf>
    <xf numFmtId="169" fontId="0" fillId="4" borderId="9" xfId="2" applyNumberFormat="1" applyFont="1" applyFill="1" applyBorder="1" applyAlignment="1">
      <alignment horizontal="center"/>
    </xf>
    <xf numFmtId="169" fontId="0" fillId="4" borderId="0" xfId="2" applyNumberFormat="1" applyFont="1" applyFill="1" applyBorder="1" applyAlignment="1">
      <alignment horizontal="center"/>
    </xf>
    <xf numFmtId="170" fontId="0" fillId="4" borderId="0" xfId="0" applyNumberFormat="1" applyFill="1" applyAlignment="1">
      <alignment horizontal="center"/>
    </xf>
    <xf numFmtId="170" fontId="0" fillId="4" borderId="10" xfId="0" applyNumberFormat="1" applyFill="1" applyBorder="1" applyAlignment="1">
      <alignment horizontal="center"/>
    </xf>
    <xf numFmtId="1" fontId="5" fillId="4" borderId="4" xfId="0" applyNumberFormat="1" applyFont="1" applyFill="1" applyBorder="1" applyAlignment="1">
      <alignment horizontal="center" vertical="center"/>
    </xf>
    <xf numFmtId="166" fontId="0" fillId="4" borderId="9" xfId="0" applyNumberFormat="1" applyFill="1" applyBorder="1" applyAlignment="1">
      <alignment horizontal="center"/>
    </xf>
    <xf numFmtId="3" fontId="0" fillId="4" borderId="0" xfId="0" applyNumberFormat="1" applyFill="1" applyAlignment="1">
      <alignment horizontal="center"/>
    </xf>
    <xf numFmtId="167" fontId="0" fillId="4" borderId="0" xfId="0" applyNumberFormat="1" applyFill="1" applyAlignment="1">
      <alignment horizontal="center"/>
    </xf>
    <xf numFmtId="166" fontId="0" fillId="4" borderId="0" xfId="3" applyNumberFormat="1" applyFont="1" applyFill="1" applyBorder="1" applyAlignment="1">
      <alignment horizontal="center"/>
    </xf>
    <xf numFmtId="166" fontId="0" fillId="4" borderId="10" xfId="3" applyNumberFormat="1" applyFont="1" applyFill="1" applyBorder="1" applyAlignment="1">
      <alignment horizontal="center"/>
    </xf>
    <xf numFmtId="168" fontId="0" fillId="4" borderId="9" xfId="3" applyNumberFormat="1" applyFont="1" applyFill="1" applyBorder="1" applyAlignment="1">
      <alignment horizontal="center"/>
    </xf>
    <xf numFmtId="168" fontId="0" fillId="4" borderId="10" xfId="3" applyNumberFormat="1" applyFont="1" applyFill="1" applyBorder="1" applyAlignment="1">
      <alignment horizontal="center"/>
    </xf>
    <xf numFmtId="1" fontId="5" fillId="4" borderId="11" xfId="0" applyNumberFormat="1" applyFont="1" applyFill="1" applyBorder="1" applyAlignment="1">
      <alignment horizontal="center" vertical="center"/>
    </xf>
    <xf numFmtId="166" fontId="0" fillId="4" borderId="12" xfId="0" applyNumberFormat="1" applyFill="1" applyBorder="1" applyAlignment="1">
      <alignment horizontal="center"/>
    </xf>
    <xf numFmtId="3" fontId="0" fillId="4" borderId="13" xfId="0" applyNumberFormat="1" applyFill="1" applyBorder="1" applyAlignment="1">
      <alignment horizontal="center"/>
    </xf>
    <xf numFmtId="167" fontId="0" fillId="4" borderId="13" xfId="0" applyNumberFormat="1" applyFill="1" applyBorder="1" applyAlignment="1">
      <alignment horizontal="center"/>
    </xf>
    <xf numFmtId="166" fontId="0" fillId="4" borderId="13" xfId="3" applyNumberFormat="1" applyFont="1" applyFill="1" applyBorder="1" applyAlignment="1">
      <alignment horizontal="center"/>
    </xf>
    <xf numFmtId="166" fontId="0" fillId="4" borderId="14" xfId="3" applyNumberFormat="1" applyFont="1" applyFill="1" applyBorder="1" applyAlignment="1">
      <alignment horizontal="center"/>
    </xf>
    <xf numFmtId="168" fontId="0" fillId="4" borderId="12" xfId="3" applyNumberFormat="1" applyFont="1" applyFill="1" applyBorder="1" applyAlignment="1">
      <alignment horizontal="center"/>
    </xf>
    <xf numFmtId="168" fontId="0" fillId="4" borderId="14" xfId="3" applyNumberFormat="1" applyFont="1" applyFill="1" applyBorder="1" applyAlignment="1">
      <alignment horizontal="center"/>
    </xf>
    <xf numFmtId="169" fontId="0" fillId="4" borderId="12" xfId="2" applyNumberFormat="1" applyFont="1" applyFill="1" applyBorder="1" applyAlignment="1">
      <alignment horizontal="center"/>
    </xf>
    <xf numFmtId="169" fontId="0" fillId="4" borderId="13" xfId="2" applyNumberFormat="1" applyFont="1" applyFill="1" applyBorder="1" applyAlignment="1">
      <alignment horizontal="center"/>
    </xf>
    <xf numFmtId="170" fontId="0" fillId="4" borderId="13" xfId="0" applyNumberFormat="1" applyFill="1" applyBorder="1" applyAlignment="1">
      <alignment horizontal="center"/>
    </xf>
    <xf numFmtId="170" fontId="0" fillId="4" borderId="14" xfId="0" applyNumberFormat="1" applyFill="1" applyBorder="1" applyAlignment="1">
      <alignment horizontal="center"/>
    </xf>
    <xf numFmtId="0" fontId="4" fillId="4" borderId="0" xfId="0" applyFont="1" applyFill="1" applyAlignment="1">
      <alignment horizontal="left"/>
    </xf>
    <xf numFmtId="0" fontId="4" fillId="4" borderId="0" xfId="0" applyFont="1" applyFill="1" applyAlignment="1">
      <alignment horizontal="center"/>
    </xf>
    <xf numFmtId="166" fontId="4" fillId="4" borderId="0" xfId="0" applyNumberFormat="1" applyFont="1" applyFill="1" applyAlignment="1">
      <alignment horizontal="center"/>
    </xf>
    <xf numFmtId="167" fontId="4" fillId="4" borderId="0" xfId="0" applyNumberFormat="1" applyFont="1" applyFill="1" applyAlignment="1">
      <alignment horizontal="center"/>
    </xf>
    <xf numFmtId="0" fontId="0" fillId="0" borderId="0" xfId="0" applyAlignment="1">
      <alignment horizontal="center"/>
    </xf>
    <xf numFmtId="169" fontId="4" fillId="4" borderId="0" xfId="0" applyNumberFormat="1" applyFont="1" applyFill="1" applyAlignment="1">
      <alignment horizontal="center"/>
    </xf>
    <xf numFmtId="0" fontId="6" fillId="5" borderId="7" xfId="0" applyFont="1" applyFill="1" applyBorder="1" applyAlignment="1">
      <alignment horizontal="centerContinuous"/>
    </xf>
    <xf numFmtId="0" fontId="6" fillId="5" borderId="8" xfId="0" applyFont="1" applyFill="1" applyBorder="1" applyAlignment="1">
      <alignment horizontal="centerContinuous"/>
    </xf>
    <xf numFmtId="0" fontId="6" fillId="5" borderId="13" xfId="0" applyFont="1" applyFill="1" applyBorder="1" applyAlignment="1">
      <alignment horizontal="center" vertical="center" wrapText="1"/>
    </xf>
    <xf numFmtId="0" fontId="6" fillId="5" borderId="1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/>
    </xf>
    <xf numFmtId="166" fontId="5" fillId="0" borderId="0" xfId="3" applyNumberFormat="1" applyFont="1" applyAlignment="1">
      <alignment horizontal="center"/>
    </xf>
    <xf numFmtId="166" fontId="5" fillId="0" borderId="0" xfId="3" applyNumberFormat="1" applyFont="1" applyBorder="1" applyAlignment="1">
      <alignment horizontal="center"/>
    </xf>
    <xf numFmtId="166" fontId="5" fillId="0" borderId="10" xfId="3" applyNumberFormat="1" applyFont="1" applyBorder="1" applyAlignment="1">
      <alignment horizontal="center"/>
    </xf>
    <xf numFmtId="0" fontId="5" fillId="0" borderId="4" xfId="0" applyFont="1" applyBorder="1" applyAlignment="1">
      <alignment horizontal="center" vertical="center"/>
    </xf>
    <xf numFmtId="166" fontId="5" fillId="0" borderId="0" xfId="3" applyNumberFormat="1" applyFont="1" applyAlignment="1">
      <alignment horizontal="center" vertical="center"/>
    </xf>
    <xf numFmtId="166" fontId="5" fillId="0" borderId="0" xfId="3" applyNumberFormat="1" applyFont="1" applyBorder="1" applyAlignment="1">
      <alignment horizontal="center" vertical="center"/>
    </xf>
    <xf numFmtId="166" fontId="5" fillId="0" borderId="10" xfId="3" applyNumberFormat="1" applyFont="1" applyBorder="1" applyAlignment="1">
      <alignment horizontal="center" vertical="center"/>
    </xf>
    <xf numFmtId="166" fontId="0" fillId="0" borderId="0" xfId="0" applyNumberFormat="1"/>
    <xf numFmtId="0" fontId="5" fillId="0" borderId="11" xfId="0" applyFont="1" applyBorder="1" applyAlignment="1">
      <alignment horizontal="center" vertical="center"/>
    </xf>
    <xf numFmtId="166" fontId="5" fillId="0" borderId="13" xfId="3" applyNumberFormat="1" applyFont="1" applyBorder="1" applyAlignment="1">
      <alignment horizontal="center" vertical="center"/>
    </xf>
    <xf numFmtId="166" fontId="5" fillId="0" borderId="14" xfId="3" applyNumberFormat="1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9" fontId="0" fillId="0" borderId="0" xfId="3" applyFont="1" applyBorder="1" applyAlignment="1">
      <alignment horizontal="center"/>
    </xf>
    <xf numFmtId="9" fontId="0" fillId="0" borderId="10" xfId="3" applyFont="1" applyBorder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166" fontId="0" fillId="0" borderId="10" xfId="1" applyNumberFormat="1" applyFont="1" applyBorder="1" applyAlignment="1">
      <alignment horizontal="center"/>
    </xf>
    <xf numFmtId="166" fontId="0" fillId="0" borderId="0" xfId="3" applyNumberFormat="1" applyFont="1" applyBorder="1" applyAlignment="1">
      <alignment horizontal="center"/>
    </xf>
    <xf numFmtId="166" fontId="0" fillId="0" borderId="10" xfId="3" applyNumberFormat="1" applyFont="1" applyBorder="1" applyAlignment="1">
      <alignment horizontal="center"/>
    </xf>
    <xf numFmtId="0" fontId="0" fillId="0" borderId="11" xfId="0" applyBorder="1" applyAlignment="1">
      <alignment horizontal="center"/>
    </xf>
    <xf numFmtId="9" fontId="0" fillId="0" borderId="13" xfId="3" applyFont="1" applyBorder="1" applyAlignment="1">
      <alignment horizontal="center"/>
    </xf>
    <xf numFmtId="9" fontId="0" fillId="0" borderId="14" xfId="3" applyFont="1" applyBorder="1" applyAlignment="1">
      <alignment horizontal="center"/>
    </xf>
    <xf numFmtId="166" fontId="0" fillId="0" borderId="13" xfId="3" applyNumberFormat="1" applyFont="1" applyBorder="1" applyAlignment="1">
      <alignment horizontal="center"/>
    </xf>
    <xf numFmtId="166" fontId="0" fillId="0" borderId="14" xfId="3" applyNumberFormat="1" applyFont="1" applyBorder="1" applyAlignment="1">
      <alignment horizontal="center"/>
    </xf>
    <xf numFmtId="9" fontId="0" fillId="0" borderId="3" xfId="3" applyFont="1" applyBorder="1" applyAlignment="1">
      <alignment horizontal="center"/>
    </xf>
    <xf numFmtId="166" fontId="0" fillId="0" borderId="13" xfId="0" applyNumberFormat="1" applyBorder="1" applyAlignment="1">
      <alignment horizontal="center"/>
    </xf>
    <xf numFmtId="166" fontId="0" fillId="0" borderId="3" xfId="0" applyNumberFormat="1" applyBorder="1" applyAlignment="1">
      <alignment horizontal="center"/>
    </xf>
    <xf numFmtId="166" fontId="0" fillId="0" borderId="14" xfId="0" applyNumberFormat="1" applyBorder="1" applyAlignment="1">
      <alignment horizontal="center"/>
    </xf>
    <xf numFmtId="0" fontId="6" fillId="5" borderId="12" xfId="0" applyFont="1" applyFill="1" applyBorder="1" applyAlignment="1">
      <alignment horizontal="center" vertical="center" wrapText="1"/>
    </xf>
    <xf numFmtId="166" fontId="5" fillId="0" borderId="9" xfId="3" applyNumberFormat="1" applyFont="1" applyBorder="1" applyAlignment="1">
      <alignment horizontal="center"/>
    </xf>
    <xf numFmtId="166" fontId="5" fillId="0" borderId="9" xfId="3" applyNumberFormat="1" applyFont="1" applyBorder="1" applyAlignment="1">
      <alignment horizontal="center" vertical="center"/>
    </xf>
    <xf numFmtId="166" fontId="5" fillId="0" borderId="12" xfId="3" applyNumberFormat="1" applyFont="1" applyBorder="1" applyAlignment="1">
      <alignment horizontal="center" vertical="center"/>
    </xf>
    <xf numFmtId="0" fontId="6" fillId="5" borderId="9" xfId="0" applyFont="1" applyFill="1" applyBorder="1" applyAlignment="1">
      <alignment horizontal="center" vertical="center" wrapText="1"/>
    </xf>
    <xf numFmtId="0" fontId="6" fillId="5" borderId="0" xfId="0" applyFont="1" applyFill="1" applyAlignment="1">
      <alignment horizontal="center" vertical="center" wrapText="1"/>
    </xf>
    <xf numFmtId="0" fontId="6" fillId="5" borderId="10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/>
    </xf>
    <xf numFmtId="166" fontId="7" fillId="4" borderId="9" xfId="3" applyNumberFormat="1" applyFont="1" applyFill="1" applyBorder="1" applyAlignment="1">
      <alignment horizontal="center"/>
    </xf>
    <xf numFmtId="166" fontId="7" fillId="4" borderId="0" xfId="3" applyNumberFormat="1" applyFont="1" applyFill="1" applyAlignment="1">
      <alignment horizontal="center"/>
    </xf>
    <xf numFmtId="166" fontId="7" fillId="4" borderId="10" xfId="3" applyNumberFormat="1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7" fillId="4" borderId="9" xfId="0" applyFont="1" applyFill="1" applyBorder="1" applyAlignment="1">
      <alignment horizontal="center" vertical="center"/>
    </xf>
    <xf numFmtId="166" fontId="7" fillId="4" borderId="9" xfId="3" applyNumberFormat="1" applyFont="1" applyFill="1" applyBorder="1" applyAlignment="1">
      <alignment horizontal="center" vertical="center"/>
    </xf>
    <xf numFmtId="166" fontId="7" fillId="4" borderId="0" xfId="3" applyNumberFormat="1" applyFont="1" applyFill="1" applyAlignment="1">
      <alignment horizontal="center" vertical="center"/>
    </xf>
    <xf numFmtId="166" fontId="7" fillId="4" borderId="10" xfId="3" applyNumberFormat="1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166" fontId="7" fillId="4" borderId="12" xfId="3" applyNumberFormat="1" applyFont="1" applyFill="1" applyBorder="1" applyAlignment="1">
      <alignment horizontal="center" vertical="center"/>
    </xf>
    <xf numFmtId="166" fontId="7" fillId="4" borderId="13" xfId="3" applyNumberFormat="1" applyFont="1" applyFill="1" applyBorder="1" applyAlignment="1">
      <alignment horizontal="center" vertical="center"/>
    </xf>
    <xf numFmtId="166" fontId="7" fillId="4" borderId="14" xfId="3" applyNumberFormat="1" applyFont="1" applyFill="1" applyBorder="1" applyAlignment="1">
      <alignment horizontal="center" vertical="center"/>
    </xf>
    <xf numFmtId="0" fontId="8" fillId="4" borderId="14" xfId="0" applyFont="1" applyFill="1" applyBorder="1" applyAlignment="1">
      <alignment horizontal="center"/>
    </xf>
    <xf numFmtId="0" fontId="8" fillId="0" borderId="0" xfId="0" applyFont="1"/>
    <xf numFmtId="0" fontId="6" fillId="5" borderId="5" xfId="0" applyFont="1" applyFill="1" applyBorder="1" applyAlignment="1">
      <alignment horizontal="center" vertical="center" wrapText="1"/>
    </xf>
    <xf numFmtId="0" fontId="6" fillId="5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/>
    </xf>
    <xf numFmtId="0" fontId="6" fillId="5" borderId="9" xfId="0" applyFont="1" applyFill="1" applyBorder="1" applyAlignment="1">
      <alignment horizontal="center" vertical="center" wrapText="1"/>
    </xf>
    <xf numFmtId="0" fontId="6" fillId="5" borderId="12" xfId="0" applyFont="1" applyFill="1" applyBorder="1" applyAlignment="1">
      <alignment horizontal="center" vertical="center" wrapText="1"/>
    </xf>
    <xf numFmtId="0" fontId="6" fillId="5" borderId="9" xfId="0" applyFont="1" applyFill="1" applyBorder="1" applyAlignment="1">
      <alignment horizontal="center"/>
    </xf>
    <xf numFmtId="0" fontId="6" fillId="5" borderId="0" xfId="0" applyFont="1" applyFill="1" applyAlignment="1">
      <alignment horizontal="center"/>
    </xf>
    <xf numFmtId="0" fontId="6" fillId="5" borderId="10" xfId="0" applyFont="1" applyFill="1" applyBorder="1" applyAlignment="1">
      <alignment horizontal="center"/>
    </xf>
    <xf numFmtId="0" fontId="6" fillId="5" borderId="1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" xfId="0" quotePrefix="1" applyFont="1" applyFill="1" applyBorder="1" applyAlignment="1">
      <alignment horizontal="center"/>
    </xf>
    <xf numFmtId="0" fontId="6" fillId="5" borderId="1" xfId="0" applyFont="1" applyFill="1" applyBorder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6" fillId="5" borderId="3" xfId="0" applyFont="1" applyFill="1" applyBorder="1" applyAlignment="1">
      <alignment horizontal="center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35240-E1AD-46BB-AC0F-5071E78BFB37}">
  <sheetPr>
    <pageSetUpPr fitToPage="1"/>
  </sheetPr>
  <dimension ref="C2:X77"/>
  <sheetViews>
    <sheetView showGridLines="0" tabSelected="1" zoomScale="70" zoomScaleNormal="70" workbookViewId="0">
      <selection activeCell="V15" sqref="V15"/>
    </sheetView>
  </sheetViews>
  <sheetFormatPr defaultRowHeight="15"/>
  <cols>
    <col min="3" max="24" width="16.7109375" customWidth="1"/>
  </cols>
  <sheetData>
    <row r="2" spans="3:19" ht="18.75">
      <c r="C2" s="115" t="s">
        <v>0</v>
      </c>
      <c r="D2" s="116"/>
      <c r="E2" s="116"/>
      <c r="F2" s="116"/>
      <c r="G2" s="116"/>
      <c r="H2" s="116"/>
      <c r="I2" s="116"/>
      <c r="J2" s="1"/>
      <c r="K2" s="2"/>
      <c r="L2" s="3"/>
      <c r="M2" s="115" t="s">
        <v>0</v>
      </c>
      <c r="N2" s="116"/>
      <c r="O2" s="116"/>
      <c r="P2" s="117"/>
      <c r="Q2" s="4"/>
      <c r="R2" s="4"/>
      <c r="S2" s="4"/>
    </row>
    <row r="3" spans="3:19" ht="45">
      <c r="C3" s="5" t="s">
        <v>1</v>
      </c>
      <c r="D3" s="6" t="s">
        <v>2</v>
      </c>
      <c r="E3" s="7" t="s">
        <v>3</v>
      </c>
      <c r="F3" s="7" t="s">
        <v>4</v>
      </c>
      <c r="G3" s="7" t="s">
        <v>5</v>
      </c>
      <c r="H3" s="7" t="s">
        <v>6</v>
      </c>
      <c r="I3" s="8" t="s">
        <v>7</v>
      </c>
      <c r="J3" s="6" t="s">
        <v>8</v>
      </c>
      <c r="K3" s="8" t="s">
        <v>9</v>
      </c>
      <c r="M3" s="9" t="s">
        <v>10</v>
      </c>
      <c r="N3" s="10" t="s">
        <v>11</v>
      </c>
      <c r="O3" s="10" t="s">
        <v>12</v>
      </c>
      <c r="P3" s="11" t="s">
        <v>13</v>
      </c>
    </row>
    <row r="4" spans="3:19">
      <c r="C4" s="12">
        <v>2015</v>
      </c>
      <c r="D4" s="13">
        <v>3626404.7202639435</v>
      </c>
      <c r="E4" s="14">
        <v>3721</v>
      </c>
      <c r="F4" s="14">
        <v>71365</v>
      </c>
      <c r="G4" s="15">
        <f>E4/SUM(E4:F4)</f>
        <v>4.9556508536877715E-2</v>
      </c>
      <c r="H4" s="16">
        <v>2492</v>
      </c>
      <c r="I4" s="17">
        <v>67964</v>
      </c>
      <c r="J4" s="18">
        <f>H4/$D4</f>
        <v>6.8718198663127227E-4</v>
      </c>
      <c r="K4" s="19">
        <f t="shared" ref="K4:K13" si="0">I4/$D4</f>
        <v>1.8741427182747909E-2</v>
      </c>
      <c r="M4" s="20">
        <v>0</v>
      </c>
      <c r="N4" s="21">
        <v>0</v>
      </c>
      <c r="O4" s="22">
        <f t="shared" ref="O4:P13" si="1">M4*H4</f>
        <v>0</v>
      </c>
      <c r="P4" s="23">
        <f t="shared" si="1"/>
        <v>0</v>
      </c>
    </row>
    <row r="5" spans="3:19">
      <c r="C5" s="24">
        <v>2016</v>
      </c>
      <c r="D5" s="25">
        <v>3756361.9938632501</v>
      </c>
      <c r="E5" s="26">
        <v>4166</v>
      </c>
      <c r="F5" s="26">
        <v>70308</v>
      </c>
      <c r="G5" s="27">
        <f t="shared" ref="G5:G15" si="2">E5/SUM(E5:F5)</f>
        <v>5.5938985417729681E-2</v>
      </c>
      <c r="H5" s="28">
        <v>2975</v>
      </c>
      <c r="I5" s="29">
        <v>67819</v>
      </c>
      <c r="J5" s="30">
        <f t="shared" ref="J5:J13" si="3">H5/$D5</f>
        <v>7.9198969770758051E-4</v>
      </c>
      <c r="K5" s="31">
        <f t="shared" si="0"/>
        <v>1.8054436742464E-2</v>
      </c>
      <c r="M5" s="20">
        <v>0</v>
      </c>
      <c r="N5" s="21">
        <v>0</v>
      </c>
      <c r="O5" s="22">
        <f t="shared" si="1"/>
        <v>0</v>
      </c>
      <c r="P5" s="23">
        <f t="shared" si="1"/>
        <v>0</v>
      </c>
    </row>
    <row r="6" spans="3:19">
      <c r="C6" s="24">
        <v>2017</v>
      </c>
      <c r="D6" s="25">
        <v>3772583.7417900581</v>
      </c>
      <c r="E6" s="26">
        <v>4384</v>
      </c>
      <c r="F6" s="26">
        <v>70425</v>
      </c>
      <c r="G6" s="27">
        <f t="shared" si="2"/>
        <v>5.8602574556537314E-2</v>
      </c>
      <c r="H6" s="28">
        <v>3393</v>
      </c>
      <c r="I6" s="29">
        <v>68662</v>
      </c>
      <c r="J6" s="30">
        <f t="shared" si="3"/>
        <v>8.9938361405068532E-4</v>
      </c>
      <c r="K6" s="31">
        <f t="shared" si="0"/>
        <v>1.8200258681977059E-2</v>
      </c>
      <c r="M6" s="20">
        <v>0</v>
      </c>
      <c r="N6" s="21">
        <v>0</v>
      </c>
      <c r="O6" s="22">
        <f t="shared" si="1"/>
        <v>0</v>
      </c>
      <c r="P6" s="23">
        <f t="shared" si="1"/>
        <v>0</v>
      </c>
    </row>
    <row r="7" spans="3:19">
      <c r="C7" s="24">
        <v>2018</v>
      </c>
      <c r="D7" s="25">
        <v>3938220.4567330633</v>
      </c>
      <c r="E7" s="26">
        <v>5058</v>
      </c>
      <c r="F7" s="26">
        <v>73304</v>
      </c>
      <c r="G7" s="27">
        <f t="shared" si="2"/>
        <v>6.4546591460146505E-2</v>
      </c>
      <c r="H7" s="28">
        <v>4282</v>
      </c>
      <c r="I7" s="29">
        <v>71871</v>
      </c>
      <c r="J7" s="30">
        <f t="shared" si="3"/>
        <v>1.0872931180577225E-3</v>
      </c>
      <c r="K7" s="31">
        <f t="shared" si="0"/>
        <v>1.8249613191949222E-2</v>
      </c>
      <c r="M7" s="20">
        <v>0</v>
      </c>
      <c r="N7" s="21">
        <v>0</v>
      </c>
      <c r="O7" s="22">
        <f t="shared" si="1"/>
        <v>0</v>
      </c>
      <c r="P7" s="23">
        <f t="shared" si="1"/>
        <v>0</v>
      </c>
    </row>
    <row r="8" spans="3:19">
      <c r="C8" s="24">
        <v>2019</v>
      </c>
      <c r="D8" s="25">
        <v>4006883.4270307254</v>
      </c>
      <c r="E8" s="26">
        <v>6284</v>
      </c>
      <c r="F8" s="26">
        <v>74818</v>
      </c>
      <c r="G8" s="27">
        <f t="shared" si="2"/>
        <v>7.7482676136223519E-2</v>
      </c>
      <c r="H8" s="28">
        <v>5117</v>
      </c>
      <c r="I8" s="29">
        <v>72771</v>
      </c>
      <c r="J8" s="30">
        <f t="shared" si="3"/>
        <v>1.2770523757892102E-3</v>
      </c>
      <c r="K8" s="31">
        <f t="shared" si="0"/>
        <v>1.8161496665733166E-2</v>
      </c>
      <c r="M8" s="20">
        <v>0</v>
      </c>
      <c r="N8" s="21">
        <v>0</v>
      </c>
      <c r="O8" s="22">
        <f t="shared" si="1"/>
        <v>0</v>
      </c>
      <c r="P8" s="23">
        <f t="shared" si="1"/>
        <v>0</v>
      </c>
    </row>
    <row r="9" spans="3:19">
      <c r="C9" s="24">
        <v>2020</v>
      </c>
      <c r="D9" s="25">
        <v>3951370</v>
      </c>
      <c r="E9" s="26">
        <v>6330</v>
      </c>
      <c r="F9" s="26">
        <v>69963</v>
      </c>
      <c r="G9" s="27">
        <f t="shared" si="2"/>
        <v>8.2969604026581725E-2</v>
      </c>
      <c r="H9" s="28">
        <v>4944</v>
      </c>
      <c r="I9" s="29">
        <v>67493</v>
      </c>
      <c r="J9" s="30">
        <f t="shared" si="3"/>
        <v>1.251211605088868E-3</v>
      </c>
      <c r="K9" s="31">
        <f t="shared" si="0"/>
        <v>1.7080911177642186E-2</v>
      </c>
      <c r="M9" s="20">
        <v>145786.01932928106</v>
      </c>
      <c r="N9" s="21">
        <v>29061.417089212351</v>
      </c>
      <c r="O9" s="22">
        <f t="shared" si="1"/>
        <v>720766079.56396556</v>
      </c>
      <c r="P9" s="23">
        <f t="shared" si="1"/>
        <v>1961442223.6022093</v>
      </c>
    </row>
    <row r="10" spans="3:19">
      <c r="C10" s="24">
        <v>2021</v>
      </c>
      <c r="D10" s="25">
        <v>3999558</v>
      </c>
      <c r="E10" s="26">
        <v>6813</v>
      </c>
      <c r="F10" s="26">
        <v>69396</v>
      </c>
      <c r="G10" s="27">
        <f t="shared" si="2"/>
        <v>8.9398889894894307E-2</v>
      </c>
      <c r="H10" s="28">
        <v>5520</v>
      </c>
      <c r="I10" s="29">
        <v>66116</v>
      </c>
      <c r="J10" s="30">
        <f t="shared" si="3"/>
        <v>1.3801525068520071E-3</v>
      </c>
      <c r="K10" s="31">
        <f t="shared" si="0"/>
        <v>1.6530826656345525E-2</v>
      </c>
      <c r="M10" s="20">
        <v>163741.01017589078</v>
      </c>
      <c r="N10" s="21">
        <v>31242.938998886788</v>
      </c>
      <c r="O10" s="22">
        <f t="shared" si="1"/>
        <v>903850376.17091715</v>
      </c>
      <c r="P10" s="23">
        <f t="shared" si="1"/>
        <v>2065658154.8503988</v>
      </c>
    </row>
    <row r="11" spans="3:19">
      <c r="C11" s="24">
        <v>2022</v>
      </c>
      <c r="D11" s="25">
        <v>4172815</v>
      </c>
      <c r="E11" s="26">
        <v>6231</v>
      </c>
      <c r="F11" s="26">
        <v>68103</v>
      </c>
      <c r="G11" s="27">
        <f t="shared" si="2"/>
        <v>8.3824360319638386E-2</v>
      </c>
      <c r="H11" s="28">
        <v>5281</v>
      </c>
      <c r="I11" s="29">
        <v>64695</v>
      </c>
      <c r="J11" s="30">
        <f t="shared" si="3"/>
        <v>1.2655725211877353E-3</v>
      </c>
      <c r="K11" s="31">
        <f t="shared" si="0"/>
        <v>1.5503922412088722E-2</v>
      </c>
      <c r="M11" s="20">
        <v>184237.44243630482</v>
      </c>
      <c r="N11" s="21">
        <v>33107.928805620264</v>
      </c>
      <c r="O11" s="22">
        <f t="shared" si="1"/>
        <v>972957933.50612569</v>
      </c>
      <c r="P11" s="23">
        <f t="shared" si="1"/>
        <v>2141917454.079603</v>
      </c>
    </row>
    <row r="12" spans="3:19">
      <c r="C12" s="24">
        <v>2023</v>
      </c>
      <c r="D12" s="25">
        <v>4230683</v>
      </c>
      <c r="E12" s="26">
        <v>8368</v>
      </c>
      <c r="F12" s="26">
        <v>75981</v>
      </c>
      <c r="G12" s="27">
        <f t="shared" si="2"/>
        <v>9.9206866708556121E-2</v>
      </c>
      <c r="H12" s="28">
        <v>7041</v>
      </c>
      <c r="I12" s="29">
        <v>71833</v>
      </c>
      <c r="J12" s="30">
        <f t="shared" si="3"/>
        <v>1.6642702844907075E-3</v>
      </c>
      <c r="K12" s="31">
        <f t="shared" si="0"/>
        <v>1.6979055154924157E-2</v>
      </c>
      <c r="M12" s="20">
        <v>216021.17575628872</v>
      </c>
      <c r="N12" s="21">
        <v>40655.037297051982</v>
      </c>
      <c r="O12" s="22">
        <f t="shared" si="1"/>
        <v>1521005098.5000288</v>
      </c>
      <c r="P12" s="23">
        <f t="shared" si="1"/>
        <v>2920373294.1591349</v>
      </c>
    </row>
    <row r="13" spans="3:19">
      <c r="C13" s="32">
        <v>2024</v>
      </c>
      <c r="D13" s="33">
        <v>3963598.6251755035</v>
      </c>
      <c r="E13" s="34">
        <v>10765</v>
      </c>
      <c r="F13" s="34">
        <v>77461</v>
      </c>
      <c r="G13" s="35">
        <f t="shared" si="2"/>
        <v>0.12201618570489425</v>
      </c>
      <c r="H13" s="36">
        <v>9090</v>
      </c>
      <c r="I13" s="37">
        <v>73615</v>
      </c>
      <c r="J13" s="38">
        <f t="shared" si="3"/>
        <v>2.2933704594262508E-3</v>
      </c>
      <c r="K13" s="39">
        <f t="shared" si="0"/>
        <v>1.8572768577630742E-2</v>
      </c>
      <c r="M13" s="40">
        <v>255625.87347863743</v>
      </c>
      <c r="N13" s="41">
        <v>45651.163472314416</v>
      </c>
      <c r="O13" s="42">
        <f>M13*H13</f>
        <v>2323639189.920814</v>
      </c>
      <c r="P13" s="43">
        <f t="shared" si="1"/>
        <v>3360610399.0144258</v>
      </c>
    </row>
    <row r="15" spans="3:19">
      <c r="C15" s="44" t="s">
        <v>14</v>
      </c>
      <c r="D15" s="45"/>
      <c r="E15" s="46">
        <v>11372.961490372043</v>
      </c>
      <c r="F15" s="46">
        <v>81378.670206192764</v>
      </c>
      <c r="G15" s="47">
        <f t="shared" si="2"/>
        <v>0.12261737375767651</v>
      </c>
      <c r="H15" s="45"/>
      <c r="I15" s="45"/>
      <c r="J15" s="45"/>
      <c r="K15" s="45"/>
      <c r="L15" s="48"/>
      <c r="M15" s="49">
        <v>288542</v>
      </c>
      <c r="N15" s="49">
        <v>57616</v>
      </c>
      <c r="O15" s="45"/>
      <c r="P15" s="45"/>
    </row>
    <row r="17" spans="3:18" ht="18.75">
      <c r="C17" s="115" t="s">
        <v>15</v>
      </c>
      <c r="D17" s="116"/>
      <c r="E17" s="116"/>
      <c r="F17" s="116"/>
      <c r="G17" s="116"/>
      <c r="H17" s="116"/>
      <c r="I17" s="116"/>
      <c r="J17" s="116"/>
      <c r="K17" s="116"/>
      <c r="L17" s="117"/>
    </row>
    <row r="18" spans="3:18">
      <c r="C18" s="104" t="s">
        <v>1</v>
      </c>
      <c r="D18" s="50" t="s">
        <v>16</v>
      </c>
      <c r="E18" s="50"/>
      <c r="F18" s="51"/>
      <c r="G18" s="50" t="s">
        <v>17</v>
      </c>
      <c r="H18" s="50"/>
      <c r="I18" s="51"/>
      <c r="J18" s="50" t="s">
        <v>18</v>
      </c>
      <c r="K18" s="50"/>
      <c r="L18" s="51"/>
    </row>
    <row r="19" spans="3:18" ht="25.5">
      <c r="C19" s="105"/>
      <c r="D19" s="52" t="s">
        <v>19</v>
      </c>
      <c r="E19" s="52" t="s">
        <v>20</v>
      </c>
      <c r="F19" s="53" t="s">
        <v>21</v>
      </c>
      <c r="G19" s="52" t="s">
        <v>19</v>
      </c>
      <c r="H19" s="52" t="s">
        <v>20</v>
      </c>
      <c r="I19" s="53" t="s">
        <v>21</v>
      </c>
      <c r="J19" s="52" t="s">
        <v>19</v>
      </c>
      <c r="K19" s="52" t="s">
        <v>20</v>
      </c>
      <c r="L19" s="53" t="s">
        <v>21</v>
      </c>
    </row>
    <row r="20" spans="3:18">
      <c r="C20" s="54">
        <v>2015</v>
      </c>
      <c r="D20" s="55">
        <v>216</v>
      </c>
      <c r="E20" s="56">
        <v>373</v>
      </c>
      <c r="F20" s="57">
        <v>416</v>
      </c>
      <c r="G20" s="55">
        <v>357</v>
      </c>
      <c r="H20" s="56">
        <v>299</v>
      </c>
      <c r="I20" s="57">
        <v>334</v>
      </c>
      <c r="J20" s="55">
        <v>134</v>
      </c>
      <c r="K20" s="56">
        <v>51</v>
      </c>
      <c r="L20" s="57">
        <v>312</v>
      </c>
    </row>
    <row r="21" spans="3:18">
      <c r="C21" s="58">
        <v>2016</v>
      </c>
      <c r="D21" s="59">
        <v>279</v>
      </c>
      <c r="E21" s="60">
        <v>490</v>
      </c>
      <c r="F21" s="61">
        <v>478</v>
      </c>
      <c r="G21" s="59">
        <v>389</v>
      </c>
      <c r="H21" s="60">
        <v>378</v>
      </c>
      <c r="I21" s="61">
        <v>372</v>
      </c>
      <c r="J21" s="59">
        <v>163</v>
      </c>
      <c r="K21" s="60">
        <v>71</v>
      </c>
      <c r="L21" s="61">
        <v>355</v>
      </c>
    </row>
    <row r="22" spans="3:18">
      <c r="C22" s="58">
        <v>2017</v>
      </c>
      <c r="D22" s="59">
        <v>337</v>
      </c>
      <c r="E22" s="60">
        <v>607</v>
      </c>
      <c r="F22" s="61">
        <v>571</v>
      </c>
      <c r="G22" s="59">
        <v>428</v>
      </c>
      <c r="H22" s="60">
        <v>382</v>
      </c>
      <c r="I22" s="61">
        <v>428</v>
      </c>
      <c r="J22" s="59">
        <v>212</v>
      </c>
      <c r="K22" s="60">
        <v>49</v>
      </c>
      <c r="L22" s="61">
        <v>379</v>
      </c>
    </row>
    <row r="23" spans="3:18">
      <c r="C23" s="58">
        <v>2018</v>
      </c>
      <c r="D23" s="59">
        <v>508</v>
      </c>
      <c r="E23" s="60">
        <v>913</v>
      </c>
      <c r="F23" s="61">
        <v>818</v>
      </c>
      <c r="G23" s="59">
        <v>446</v>
      </c>
      <c r="H23" s="60">
        <v>462</v>
      </c>
      <c r="I23" s="61">
        <v>389</v>
      </c>
      <c r="J23" s="59">
        <v>206</v>
      </c>
      <c r="K23" s="60">
        <v>87</v>
      </c>
      <c r="L23" s="61">
        <v>453</v>
      </c>
    </row>
    <row r="24" spans="3:18">
      <c r="C24" s="58">
        <v>2019</v>
      </c>
      <c r="D24" s="59">
        <v>610</v>
      </c>
      <c r="E24" s="60">
        <v>1001</v>
      </c>
      <c r="F24" s="61">
        <v>952</v>
      </c>
      <c r="G24" s="59">
        <v>632</v>
      </c>
      <c r="H24" s="60">
        <v>521</v>
      </c>
      <c r="I24" s="61">
        <v>479</v>
      </c>
      <c r="J24" s="59">
        <v>252</v>
      </c>
      <c r="K24" s="60">
        <v>103</v>
      </c>
      <c r="L24" s="61">
        <v>567</v>
      </c>
      <c r="M24" s="62"/>
    </row>
    <row r="25" spans="3:18">
      <c r="C25" s="58">
        <v>2020</v>
      </c>
      <c r="D25" s="59">
        <v>716</v>
      </c>
      <c r="E25" s="60">
        <v>977</v>
      </c>
      <c r="F25" s="61">
        <v>827</v>
      </c>
      <c r="G25" s="59">
        <v>466</v>
      </c>
      <c r="H25" s="60">
        <v>520</v>
      </c>
      <c r="I25" s="61">
        <v>482</v>
      </c>
      <c r="J25" s="59">
        <v>237</v>
      </c>
      <c r="K25" s="60">
        <v>95</v>
      </c>
      <c r="L25" s="61">
        <v>624</v>
      </c>
      <c r="M25" s="62"/>
    </row>
    <row r="26" spans="3:18">
      <c r="C26" s="58">
        <v>2021</v>
      </c>
      <c r="D26" s="59">
        <v>710</v>
      </c>
      <c r="E26" s="60">
        <v>1005</v>
      </c>
      <c r="F26" s="61">
        <v>849</v>
      </c>
      <c r="G26" s="59">
        <v>586</v>
      </c>
      <c r="H26" s="60">
        <v>544</v>
      </c>
      <c r="I26" s="61">
        <v>545</v>
      </c>
      <c r="J26" s="59">
        <v>238</v>
      </c>
      <c r="K26" s="60">
        <v>147</v>
      </c>
      <c r="L26" s="61">
        <v>896</v>
      </c>
      <c r="M26" s="62"/>
    </row>
    <row r="27" spans="3:18">
      <c r="C27" s="58">
        <v>2022</v>
      </c>
      <c r="D27" s="59">
        <v>689</v>
      </c>
      <c r="E27" s="60">
        <v>915</v>
      </c>
      <c r="F27" s="61">
        <v>727</v>
      </c>
      <c r="G27" s="59">
        <v>562</v>
      </c>
      <c r="H27" s="60">
        <v>561</v>
      </c>
      <c r="I27" s="61">
        <v>505</v>
      </c>
      <c r="J27" s="59">
        <v>216</v>
      </c>
      <c r="K27" s="60">
        <v>117</v>
      </c>
      <c r="L27" s="61">
        <v>989</v>
      </c>
      <c r="M27" s="62"/>
    </row>
    <row r="28" spans="3:18">
      <c r="C28" s="58">
        <v>2023</v>
      </c>
      <c r="D28" s="59">
        <v>963</v>
      </c>
      <c r="E28" s="60">
        <v>1339</v>
      </c>
      <c r="F28" s="61">
        <v>843</v>
      </c>
      <c r="G28" s="59">
        <v>816</v>
      </c>
      <c r="H28" s="60">
        <v>699</v>
      </c>
      <c r="I28" s="61">
        <v>778</v>
      </c>
      <c r="J28" s="59">
        <v>202</v>
      </c>
      <c r="K28" s="60">
        <v>126</v>
      </c>
      <c r="L28" s="61">
        <v>1275</v>
      </c>
      <c r="M28" s="62"/>
    </row>
    <row r="29" spans="3:18">
      <c r="C29" s="63">
        <v>2024</v>
      </c>
      <c r="D29" s="64">
        <v>1353</v>
      </c>
      <c r="E29" s="64">
        <v>1761</v>
      </c>
      <c r="F29" s="65">
        <v>1335</v>
      </c>
      <c r="G29" s="64">
        <v>859</v>
      </c>
      <c r="H29" s="64">
        <v>979</v>
      </c>
      <c r="I29" s="65">
        <v>968</v>
      </c>
      <c r="J29" s="64">
        <v>213</v>
      </c>
      <c r="K29" s="64">
        <v>121</v>
      </c>
      <c r="L29" s="65">
        <v>1501</v>
      </c>
      <c r="M29" s="62"/>
    </row>
    <row r="31" spans="3:18" ht="18.75">
      <c r="C31" s="115" t="s">
        <v>15</v>
      </c>
      <c r="D31" s="116"/>
      <c r="E31" s="116"/>
      <c r="F31" s="116"/>
      <c r="G31" s="116"/>
      <c r="H31" s="116"/>
      <c r="I31" s="116"/>
      <c r="J31" s="116"/>
      <c r="K31" s="116"/>
      <c r="L31" s="117"/>
      <c r="M31" s="4"/>
      <c r="N31" s="4"/>
      <c r="O31" s="4"/>
      <c r="P31" s="4"/>
      <c r="Q31" s="4"/>
      <c r="R31" s="4"/>
    </row>
    <row r="32" spans="3:18">
      <c r="C32" s="104" t="s">
        <v>22</v>
      </c>
      <c r="D32" s="50" t="s">
        <v>23</v>
      </c>
      <c r="E32" s="50"/>
      <c r="F32" s="51"/>
      <c r="G32" s="50" t="s">
        <v>24</v>
      </c>
      <c r="H32" s="50"/>
      <c r="I32" s="51"/>
      <c r="J32" s="50" t="s">
        <v>25</v>
      </c>
      <c r="K32" s="50"/>
      <c r="L32" s="51"/>
    </row>
    <row r="33" spans="3:19" ht="25.5">
      <c r="C33" s="105"/>
      <c r="D33" s="52" t="s">
        <v>19</v>
      </c>
      <c r="E33" s="52" t="s">
        <v>20</v>
      </c>
      <c r="F33" s="53" t="s">
        <v>21</v>
      </c>
      <c r="G33" s="52" t="s">
        <v>19</v>
      </c>
      <c r="H33" s="52" t="s">
        <v>20</v>
      </c>
      <c r="I33" s="53" t="s">
        <v>21</v>
      </c>
      <c r="J33" s="52" t="s">
        <v>19</v>
      </c>
      <c r="K33" s="52" t="s">
        <v>20</v>
      </c>
      <c r="L33" s="53" t="s">
        <v>21</v>
      </c>
    </row>
    <row r="34" spans="3:19">
      <c r="C34" s="66" t="s">
        <v>16</v>
      </c>
      <c r="D34" s="67">
        <v>0.22613482421136544</v>
      </c>
      <c r="E34" s="67">
        <v>0.18821355564340703</v>
      </c>
      <c r="F34" s="68">
        <v>0.13832251559833186</v>
      </c>
      <c r="G34" s="69">
        <v>1353</v>
      </c>
      <c r="H34" s="69">
        <v>1761</v>
      </c>
      <c r="I34" s="70">
        <v>1335</v>
      </c>
      <c r="J34" s="69">
        <v>216</v>
      </c>
      <c r="K34" s="69">
        <v>373</v>
      </c>
      <c r="L34" s="70">
        <v>416</v>
      </c>
    </row>
    <row r="35" spans="3:19">
      <c r="C35" s="66" t="s">
        <v>17</v>
      </c>
      <c r="D35" s="67">
        <v>0.10247674792666817</v>
      </c>
      <c r="E35" s="67">
        <v>0.14086593165745387</v>
      </c>
      <c r="F35" s="68">
        <v>0.12550558524733502</v>
      </c>
      <c r="G35" s="71">
        <v>859</v>
      </c>
      <c r="H35" s="71">
        <v>979</v>
      </c>
      <c r="I35" s="72">
        <v>968</v>
      </c>
      <c r="J35" s="69">
        <v>357</v>
      </c>
      <c r="K35" s="69">
        <v>299</v>
      </c>
      <c r="L35" s="70">
        <v>334</v>
      </c>
    </row>
    <row r="36" spans="3:19">
      <c r="C36" s="73" t="s">
        <v>18</v>
      </c>
      <c r="D36" s="74">
        <v>5.2843613898836628E-2</v>
      </c>
      <c r="E36" s="74">
        <v>0.10075477261637533</v>
      </c>
      <c r="F36" s="75">
        <v>0.19070149744498077</v>
      </c>
      <c r="G36" s="76">
        <v>213</v>
      </c>
      <c r="H36" s="76">
        <v>121</v>
      </c>
      <c r="I36" s="77">
        <v>1501</v>
      </c>
      <c r="J36" s="76">
        <v>134</v>
      </c>
      <c r="K36" s="76">
        <v>51</v>
      </c>
      <c r="L36" s="77">
        <v>312</v>
      </c>
    </row>
    <row r="37" spans="3:19">
      <c r="C37" s="73" t="s">
        <v>26</v>
      </c>
      <c r="D37" s="74">
        <v>0.14677159057754796</v>
      </c>
      <c r="E37" s="74">
        <v>0.16513301017111903</v>
      </c>
      <c r="F37" s="78">
        <v>0.15230764573084876</v>
      </c>
      <c r="G37" s="79">
        <v>2425</v>
      </c>
      <c r="H37" s="79">
        <v>2861</v>
      </c>
      <c r="I37" s="80">
        <v>3804</v>
      </c>
      <c r="J37" s="79">
        <v>707</v>
      </c>
      <c r="K37" s="79">
        <v>723</v>
      </c>
      <c r="L37" s="81">
        <v>1062</v>
      </c>
    </row>
    <row r="40" spans="3:19" ht="18.75">
      <c r="C40" s="118" t="s">
        <v>27</v>
      </c>
      <c r="D40" s="116"/>
      <c r="E40" s="116"/>
      <c r="F40" s="116"/>
      <c r="G40" s="116"/>
      <c r="H40" s="116"/>
      <c r="I40" s="116"/>
      <c r="J40" s="116"/>
      <c r="K40" s="116"/>
      <c r="L40" s="116"/>
      <c r="M40" s="116"/>
      <c r="N40" s="116"/>
      <c r="O40" s="116"/>
      <c r="P40" s="116"/>
      <c r="Q40" s="116"/>
      <c r="R40" s="117"/>
    </row>
    <row r="41" spans="3:19">
      <c r="C41" s="104" t="s">
        <v>1</v>
      </c>
      <c r="D41" s="119" t="s">
        <v>16</v>
      </c>
      <c r="E41" s="120"/>
      <c r="F41" s="120"/>
      <c r="G41" s="120"/>
      <c r="H41" s="121"/>
      <c r="I41" s="119" t="s">
        <v>17</v>
      </c>
      <c r="J41" s="120"/>
      <c r="K41" s="120"/>
      <c r="L41" s="120"/>
      <c r="M41" s="121"/>
      <c r="N41" s="119" t="s">
        <v>18</v>
      </c>
      <c r="O41" s="120"/>
      <c r="P41" s="120"/>
      <c r="Q41" s="120"/>
      <c r="R41" s="121"/>
    </row>
    <row r="42" spans="3:19" ht="25.5">
      <c r="C42" s="105"/>
      <c r="D42" s="52" t="s">
        <v>19</v>
      </c>
      <c r="E42" s="52" t="s">
        <v>20</v>
      </c>
      <c r="F42" s="82" t="s">
        <v>28</v>
      </c>
      <c r="G42" s="52" t="s">
        <v>29</v>
      </c>
      <c r="H42" s="53" t="s">
        <v>30</v>
      </c>
      <c r="I42" s="52" t="s">
        <v>19</v>
      </c>
      <c r="J42" s="52" t="s">
        <v>20</v>
      </c>
      <c r="K42" s="82" t="s">
        <v>28</v>
      </c>
      <c r="L42" s="52" t="s">
        <v>29</v>
      </c>
      <c r="M42" s="53" t="s">
        <v>30</v>
      </c>
      <c r="N42" s="52" t="s">
        <v>19</v>
      </c>
      <c r="O42" s="52" t="s">
        <v>20</v>
      </c>
      <c r="P42" s="82" t="s">
        <v>28</v>
      </c>
      <c r="Q42" s="52" t="s">
        <v>29</v>
      </c>
      <c r="R42" s="53" t="s">
        <v>30</v>
      </c>
    </row>
    <row r="43" spans="3:19">
      <c r="C43" s="54">
        <v>2015</v>
      </c>
      <c r="D43" s="55">
        <v>216</v>
      </c>
      <c r="E43" s="56">
        <v>373</v>
      </c>
      <c r="F43" s="83">
        <v>73</v>
      </c>
      <c r="G43" s="56">
        <v>143</v>
      </c>
      <c r="H43" s="57">
        <v>200</v>
      </c>
      <c r="I43" s="55">
        <v>357</v>
      </c>
      <c r="J43" s="56">
        <v>299</v>
      </c>
      <c r="K43" s="83">
        <v>37</v>
      </c>
      <c r="L43" s="56">
        <v>174</v>
      </c>
      <c r="M43" s="57">
        <v>123</v>
      </c>
      <c r="N43" s="55">
        <v>134</v>
      </c>
      <c r="O43" s="56">
        <v>51</v>
      </c>
      <c r="P43" s="83">
        <v>115</v>
      </c>
      <c r="Q43" s="56">
        <v>36</v>
      </c>
      <c r="R43" s="57">
        <v>161</v>
      </c>
      <c r="S43" s="62"/>
    </row>
    <row r="44" spans="3:19">
      <c r="C44" s="58">
        <v>2016</v>
      </c>
      <c r="D44" s="59">
        <v>279</v>
      </c>
      <c r="E44" s="60">
        <v>490</v>
      </c>
      <c r="F44" s="84">
        <v>83</v>
      </c>
      <c r="G44" s="60">
        <v>179</v>
      </c>
      <c r="H44" s="61">
        <v>216</v>
      </c>
      <c r="I44" s="59">
        <v>389</v>
      </c>
      <c r="J44" s="60">
        <v>378</v>
      </c>
      <c r="K44" s="84">
        <v>30</v>
      </c>
      <c r="L44" s="60">
        <v>200</v>
      </c>
      <c r="M44" s="61">
        <v>142</v>
      </c>
      <c r="N44" s="59">
        <v>163</v>
      </c>
      <c r="O44" s="60">
        <v>71</v>
      </c>
      <c r="P44" s="84">
        <v>175</v>
      </c>
      <c r="Q44" s="60">
        <v>84</v>
      </c>
      <c r="R44" s="61">
        <v>96</v>
      </c>
      <c r="S44" s="62"/>
    </row>
    <row r="45" spans="3:19">
      <c r="C45" s="58">
        <v>2017</v>
      </c>
      <c r="D45" s="59">
        <v>337</v>
      </c>
      <c r="E45" s="60">
        <v>607</v>
      </c>
      <c r="F45" s="84">
        <v>84</v>
      </c>
      <c r="G45" s="60">
        <v>191</v>
      </c>
      <c r="H45" s="61">
        <v>296</v>
      </c>
      <c r="I45" s="59">
        <v>428</v>
      </c>
      <c r="J45" s="60">
        <v>382</v>
      </c>
      <c r="K45" s="84">
        <v>31</v>
      </c>
      <c r="L45" s="60">
        <v>211</v>
      </c>
      <c r="M45" s="61">
        <v>186</v>
      </c>
      <c r="N45" s="59">
        <v>212</v>
      </c>
      <c r="O45" s="60">
        <v>49</v>
      </c>
      <c r="P45" s="84">
        <v>185</v>
      </c>
      <c r="Q45" s="60">
        <v>86</v>
      </c>
      <c r="R45" s="61">
        <v>108</v>
      </c>
      <c r="S45" s="62"/>
    </row>
    <row r="46" spans="3:19">
      <c r="C46" s="58">
        <v>2018</v>
      </c>
      <c r="D46" s="59">
        <v>508</v>
      </c>
      <c r="E46" s="60">
        <v>913</v>
      </c>
      <c r="F46" s="84">
        <v>101</v>
      </c>
      <c r="G46" s="60">
        <v>247</v>
      </c>
      <c r="H46" s="61">
        <v>470</v>
      </c>
      <c r="I46" s="59">
        <v>446</v>
      </c>
      <c r="J46" s="60">
        <v>462</v>
      </c>
      <c r="K46" s="84">
        <v>40</v>
      </c>
      <c r="L46" s="60">
        <v>147</v>
      </c>
      <c r="M46" s="61">
        <v>202</v>
      </c>
      <c r="N46" s="59">
        <v>206</v>
      </c>
      <c r="O46" s="60">
        <v>87</v>
      </c>
      <c r="P46" s="84">
        <v>145</v>
      </c>
      <c r="Q46" s="60">
        <v>60</v>
      </c>
      <c r="R46" s="61">
        <v>248</v>
      </c>
      <c r="S46" s="62"/>
    </row>
    <row r="47" spans="3:19">
      <c r="C47" s="58">
        <v>2019</v>
      </c>
      <c r="D47" s="59">
        <v>610</v>
      </c>
      <c r="E47" s="60">
        <v>1001</v>
      </c>
      <c r="F47" s="84">
        <v>150</v>
      </c>
      <c r="G47" s="60">
        <v>264</v>
      </c>
      <c r="H47" s="61">
        <v>538</v>
      </c>
      <c r="I47" s="59">
        <v>632</v>
      </c>
      <c r="J47" s="60">
        <v>521</v>
      </c>
      <c r="K47" s="84">
        <v>58</v>
      </c>
      <c r="L47" s="60">
        <v>204</v>
      </c>
      <c r="M47" s="61">
        <v>217</v>
      </c>
      <c r="N47" s="59">
        <v>252</v>
      </c>
      <c r="O47" s="60">
        <v>103</v>
      </c>
      <c r="P47" s="84">
        <v>145</v>
      </c>
      <c r="Q47" s="60">
        <v>71</v>
      </c>
      <c r="R47" s="61">
        <v>351</v>
      </c>
      <c r="S47" s="62"/>
    </row>
    <row r="48" spans="3:19">
      <c r="C48" s="58">
        <v>2020</v>
      </c>
      <c r="D48" s="59">
        <v>716</v>
      </c>
      <c r="E48" s="60">
        <v>977</v>
      </c>
      <c r="F48" s="84">
        <v>173</v>
      </c>
      <c r="G48" s="60">
        <v>265</v>
      </c>
      <c r="H48" s="61">
        <v>389</v>
      </c>
      <c r="I48" s="59">
        <v>466</v>
      </c>
      <c r="J48" s="60">
        <v>520</v>
      </c>
      <c r="K48" s="84">
        <v>81</v>
      </c>
      <c r="L48" s="60">
        <v>220</v>
      </c>
      <c r="M48" s="61">
        <v>181</v>
      </c>
      <c r="N48" s="59">
        <v>237</v>
      </c>
      <c r="O48" s="60">
        <v>95</v>
      </c>
      <c r="P48" s="84">
        <v>152</v>
      </c>
      <c r="Q48" s="60">
        <v>90</v>
      </c>
      <c r="R48" s="61">
        <v>382</v>
      </c>
      <c r="S48" s="62"/>
    </row>
    <row r="49" spans="3:24">
      <c r="C49" s="58">
        <v>2021</v>
      </c>
      <c r="D49" s="59">
        <v>710</v>
      </c>
      <c r="E49" s="60">
        <v>1005</v>
      </c>
      <c r="F49" s="84">
        <v>247</v>
      </c>
      <c r="G49" s="60">
        <v>253</v>
      </c>
      <c r="H49" s="61">
        <v>349</v>
      </c>
      <c r="I49" s="59">
        <v>586</v>
      </c>
      <c r="J49" s="60">
        <v>544</v>
      </c>
      <c r="K49" s="84">
        <v>83</v>
      </c>
      <c r="L49" s="60">
        <v>277</v>
      </c>
      <c r="M49" s="61">
        <v>185</v>
      </c>
      <c r="N49" s="59">
        <v>238</v>
      </c>
      <c r="O49" s="60">
        <v>147</v>
      </c>
      <c r="P49" s="84">
        <v>111</v>
      </c>
      <c r="Q49" s="60">
        <v>101</v>
      </c>
      <c r="R49" s="61">
        <v>684</v>
      </c>
      <c r="S49" s="62"/>
    </row>
    <row r="50" spans="3:24">
      <c r="C50" s="58">
        <v>2022</v>
      </c>
      <c r="D50" s="59">
        <v>689</v>
      </c>
      <c r="E50" s="60">
        <v>915</v>
      </c>
      <c r="F50" s="84">
        <v>191</v>
      </c>
      <c r="G50" s="60">
        <v>205</v>
      </c>
      <c r="H50" s="61">
        <v>331</v>
      </c>
      <c r="I50" s="59">
        <v>562</v>
      </c>
      <c r="J50" s="60">
        <v>561</v>
      </c>
      <c r="K50" s="84">
        <v>114</v>
      </c>
      <c r="L50" s="60">
        <v>150</v>
      </c>
      <c r="M50" s="61">
        <v>241</v>
      </c>
      <c r="N50" s="59">
        <v>216</v>
      </c>
      <c r="O50" s="60">
        <v>117</v>
      </c>
      <c r="P50" s="84">
        <v>136</v>
      </c>
      <c r="Q50" s="60">
        <v>385</v>
      </c>
      <c r="R50" s="61">
        <v>468</v>
      </c>
      <c r="S50" s="62"/>
    </row>
    <row r="51" spans="3:24">
      <c r="C51" s="58">
        <v>2023</v>
      </c>
      <c r="D51" s="59">
        <v>963</v>
      </c>
      <c r="E51" s="60">
        <v>1339</v>
      </c>
      <c r="F51" s="84">
        <v>292</v>
      </c>
      <c r="G51" s="60">
        <v>351</v>
      </c>
      <c r="H51" s="61">
        <v>200</v>
      </c>
      <c r="I51" s="59">
        <v>816</v>
      </c>
      <c r="J51" s="60">
        <v>699</v>
      </c>
      <c r="K51" s="84">
        <v>183</v>
      </c>
      <c r="L51" s="60">
        <v>346</v>
      </c>
      <c r="M51" s="61">
        <v>249</v>
      </c>
      <c r="N51" s="59">
        <v>202</v>
      </c>
      <c r="O51" s="60">
        <v>126</v>
      </c>
      <c r="P51" s="84">
        <v>218</v>
      </c>
      <c r="Q51" s="60">
        <v>702</v>
      </c>
      <c r="R51" s="61">
        <v>355</v>
      </c>
      <c r="S51" s="62"/>
    </row>
    <row r="52" spans="3:24">
      <c r="C52" s="63">
        <v>2024</v>
      </c>
      <c r="D52" s="64">
        <v>1353</v>
      </c>
      <c r="E52" s="64">
        <v>1761</v>
      </c>
      <c r="F52" s="85">
        <v>323</v>
      </c>
      <c r="G52" s="64">
        <v>469</v>
      </c>
      <c r="H52" s="65">
        <v>543</v>
      </c>
      <c r="I52" s="64">
        <v>859</v>
      </c>
      <c r="J52" s="64">
        <v>979</v>
      </c>
      <c r="K52" s="85">
        <v>205</v>
      </c>
      <c r="L52" s="64">
        <v>359</v>
      </c>
      <c r="M52" s="65">
        <v>404</v>
      </c>
      <c r="N52" s="64">
        <v>213</v>
      </c>
      <c r="O52" s="64">
        <v>121</v>
      </c>
      <c r="P52" s="85">
        <v>446</v>
      </c>
      <c r="Q52" s="64">
        <v>735</v>
      </c>
      <c r="R52" s="65">
        <v>320</v>
      </c>
      <c r="S52" s="62"/>
    </row>
    <row r="54" spans="3:24" ht="18.75">
      <c r="C54" s="115" t="s">
        <v>15</v>
      </c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116"/>
      <c r="O54" s="116"/>
      <c r="P54" s="116"/>
      <c r="Q54" s="116"/>
      <c r="R54" s="117"/>
    </row>
    <row r="55" spans="3:24">
      <c r="C55" s="104" t="s">
        <v>22</v>
      </c>
      <c r="D55" s="50" t="s">
        <v>23</v>
      </c>
      <c r="E55" s="50"/>
      <c r="F55" s="50"/>
      <c r="G55" s="50"/>
      <c r="H55" s="51"/>
      <c r="I55" s="50" t="s">
        <v>24</v>
      </c>
      <c r="J55" s="50"/>
      <c r="K55" s="50"/>
      <c r="L55" s="50"/>
      <c r="M55" s="51"/>
      <c r="N55" s="50" t="s">
        <v>25</v>
      </c>
      <c r="O55" s="50"/>
      <c r="P55" s="50"/>
      <c r="Q55" s="50"/>
      <c r="R55" s="51"/>
    </row>
    <row r="56" spans="3:24" ht="25.5">
      <c r="C56" s="105"/>
      <c r="D56" s="52" t="s">
        <v>19</v>
      </c>
      <c r="E56" s="52" t="s">
        <v>20</v>
      </c>
      <c r="F56" s="52" t="s">
        <v>28</v>
      </c>
      <c r="G56" s="52" t="s">
        <v>29</v>
      </c>
      <c r="H56" s="53" t="s">
        <v>30</v>
      </c>
      <c r="I56" s="52" t="s">
        <v>19</v>
      </c>
      <c r="J56" s="52" t="s">
        <v>20</v>
      </c>
      <c r="K56" s="52" t="s">
        <v>28</v>
      </c>
      <c r="L56" s="52" t="s">
        <v>29</v>
      </c>
      <c r="M56" s="53" t="s">
        <v>30</v>
      </c>
      <c r="N56" s="52" t="s">
        <v>19</v>
      </c>
      <c r="O56" s="52" t="s">
        <v>20</v>
      </c>
      <c r="P56" s="52" t="s">
        <v>28</v>
      </c>
      <c r="Q56" s="52" t="s">
        <v>29</v>
      </c>
      <c r="R56" s="53" t="s">
        <v>30</v>
      </c>
    </row>
    <row r="57" spans="3:24">
      <c r="C57" s="66" t="s">
        <v>16</v>
      </c>
      <c r="D57" s="67">
        <f>(I57/N57)^(1/9)-1</f>
        <v>0.22613482421136544</v>
      </c>
      <c r="E57" s="67">
        <f t="shared" ref="E57:H60" si="4">(J57/O57)^(1/9)-1</f>
        <v>0.18821355564340703</v>
      </c>
      <c r="F57" s="67">
        <f t="shared" si="4"/>
        <v>0.17968051705928834</v>
      </c>
      <c r="G57" s="67">
        <f t="shared" si="4"/>
        <v>0.14107765406509554</v>
      </c>
      <c r="H57" s="68">
        <f t="shared" si="4"/>
        <v>0.11736907712778266</v>
      </c>
      <c r="I57" s="69">
        <v>1353</v>
      </c>
      <c r="J57" s="69">
        <v>1761</v>
      </c>
      <c r="K57" s="69">
        <v>323</v>
      </c>
      <c r="L57" s="69">
        <v>469</v>
      </c>
      <c r="M57" s="70">
        <v>543</v>
      </c>
      <c r="N57" s="69">
        <v>216</v>
      </c>
      <c r="O57" s="69">
        <v>373</v>
      </c>
      <c r="P57" s="69">
        <v>73</v>
      </c>
      <c r="Q57" s="69">
        <v>143</v>
      </c>
      <c r="R57" s="70">
        <v>200</v>
      </c>
    </row>
    <row r="58" spans="3:24">
      <c r="C58" s="66" t="s">
        <v>17</v>
      </c>
      <c r="D58" s="67">
        <f t="shared" ref="D58:D60" si="5">(I58/N58)^(1/9)-1</f>
        <v>0.10247674792666817</v>
      </c>
      <c r="E58" s="67">
        <f t="shared" si="4"/>
        <v>0.14086593165745387</v>
      </c>
      <c r="F58" s="67">
        <f t="shared" si="4"/>
        <v>0.20953072261514305</v>
      </c>
      <c r="G58" s="67">
        <f t="shared" si="4"/>
        <v>8.3800798631423312E-2</v>
      </c>
      <c r="H58" s="68">
        <f t="shared" si="4"/>
        <v>0.14126434766269003</v>
      </c>
      <c r="I58" s="71">
        <v>859</v>
      </c>
      <c r="J58" s="71">
        <v>979</v>
      </c>
      <c r="K58" s="71">
        <v>205</v>
      </c>
      <c r="L58" s="71">
        <v>359</v>
      </c>
      <c r="M58" s="72">
        <v>404</v>
      </c>
      <c r="N58" s="71">
        <v>357</v>
      </c>
      <c r="O58" s="71">
        <v>299</v>
      </c>
      <c r="P58" s="71">
        <v>37</v>
      </c>
      <c r="Q58" s="71">
        <v>174</v>
      </c>
      <c r="R58" s="72">
        <v>123</v>
      </c>
    </row>
    <row r="59" spans="3:24">
      <c r="C59" s="73" t="s">
        <v>18</v>
      </c>
      <c r="D59" s="74">
        <f t="shared" si="5"/>
        <v>5.2843613898836628E-2</v>
      </c>
      <c r="E59" s="74">
        <f t="shared" si="4"/>
        <v>0.10075477261637533</v>
      </c>
      <c r="F59" s="74">
        <f t="shared" si="4"/>
        <v>0.1625298504566397</v>
      </c>
      <c r="G59" s="74">
        <f t="shared" si="4"/>
        <v>0.39815033447146053</v>
      </c>
      <c r="H59" s="75">
        <f t="shared" si="4"/>
        <v>7.931229031892828E-2</v>
      </c>
      <c r="I59" s="76">
        <v>213</v>
      </c>
      <c r="J59" s="76">
        <v>121</v>
      </c>
      <c r="K59" s="76">
        <v>446</v>
      </c>
      <c r="L59" s="76">
        <v>735</v>
      </c>
      <c r="M59" s="77">
        <v>320</v>
      </c>
      <c r="N59" s="76">
        <v>134</v>
      </c>
      <c r="O59" s="76">
        <v>51</v>
      </c>
      <c r="P59" s="76">
        <v>115</v>
      </c>
      <c r="Q59" s="76">
        <v>36</v>
      </c>
      <c r="R59" s="77">
        <v>161</v>
      </c>
    </row>
    <row r="60" spans="3:24">
      <c r="C60" s="73" t="s">
        <v>26</v>
      </c>
      <c r="D60" s="74">
        <f t="shared" si="5"/>
        <v>0.14677159057754796</v>
      </c>
      <c r="E60" s="74">
        <f t="shared" si="4"/>
        <v>0.16513301017111903</v>
      </c>
      <c r="F60" s="74">
        <f t="shared" si="4"/>
        <v>0.17681580697428179</v>
      </c>
      <c r="G60" s="74">
        <f t="shared" si="4"/>
        <v>0.17977245595128655</v>
      </c>
      <c r="H60" s="78">
        <f t="shared" si="4"/>
        <v>0.11285045042129882</v>
      </c>
      <c r="I60" s="79">
        <v>2425</v>
      </c>
      <c r="J60" s="79">
        <v>2861</v>
      </c>
      <c r="K60" s="79">
        <v>974</v>
      </c>
      <c r="L60" s="79">
        <v>1563</v>
      </c>
      <c r="M60" s="80">
        <v>1267</v>
      </c>
      <c r="N60" s="79">
        <v>707</v>
      </c>
      <c r="O60" s="79">
        <v>723</v>
      </c>
      <c r="P60" s="79">
        <v>225</v>
      </c>
      <c r="Q60" s="79">
        <v>353</v>
      </c>
      <c r="R60" s="80">
        <v>484</v>
      </c>
    </row>
    <row r="63" spans="3:24" ht="18.75">
      <c r="C63" s="106" t="s">
        <v>31</v>
      </c>
      <c r="D63" s="106"/>
      <c r="E63" s="106"/>
      <c r="F63" s="106"/>
      <c r="G63" s="106"/>
      <c r="H63" s="106"/>
      <c r="I63" s="106"/>
      <c r="J63" s="106"/>
      <c r="K63" s="106"/>
      <c r="L63" s="106"/>
      <c r="M63" s="106"/>
      <c r="N63" s="106"/>
      <c r="O63" s="106"/>
      <c r="P63" s="106"/>
      <c r="Q63" s="106"/>
      <c r="R63" s="106"/>
      <c r="S63" s="106"/>
      <c r="T63" s="106"/>
      <c r="U63" s="106"/>
      <c r="V63" s="106"/>
      <c r="W63" s="106"/>
      <c r="X63" s="106"/>
    </row>
    <row r="64" spans="3:24">
      <c r="C64" s="107" t="s">
        <v>1</v>
      </c>
      <c r="D64" s="109" t="s">
        <v>16</v>
      </c>
      <c r="E64" s="110"/>
      <c r="F64" s="110"/>
      <c r="G64" s="110"/>
      <c r="H64" s="110"/>
      <c r="I64" s="110"/>
      <c r="J64" s="110"/>
      <c r="K64" s="110"/>
      <c r="L64" s="111"/>
      <c r="M64" s="109" t="s">
        <v>17</v>
      </c>
      <c r="N64" s="110"/>
      <c r="O64" s="110"/>
      <c r="P64" s="110"/>
      <c r="Q64" s="110"/>
      <c r="R64" s="111"/>
      <c r="S64" s="109" t="s">
        <v>18</v>
      </c>
      <c r="T64" s="110"/>
      <c r="U64" s="110"/>
      <c r="V64" s="110"/>
      <c r="W64" s="110"/>
      <c r="X64" s="111"/>
    </row>
    <row r="65" spans="3:24" ht="38.25" customHeight="1">
      <c r="C65" s="108"/>
      <c r="D65" s="112" t="s">
        <v>19</v>
      </c>
      <c r="E65" s="113"/>
      <c r="F65" s="113"/>
      <c r="G65" s="113" t="s">
        <v>20</v>
      </c>
      <c r="H65" s="113"/>
      <c r="I65" s="113"/>
      <c r="J65" s="113" t="s">
        <v>21</v>
      </c>
      <c r="K65" s="113"/>
      <c r="L65" s="114"/>
      <c r="M65" s="112" t="s">
        <v>19</v>
      </c>
      <c r="N65" s="113"/>
      <c r="O65" s="113" t="s">
        <v>20</v>
      </c>
      <c r="P65" s="113"/>
      <c r="Q65" s="113" t="s">
        <v>21</v>
      </c>
      <c r="R65" s="114"/>
      <c r="S65" s="112" t="s">
        <v>19</v>
      </c>
      <c r="T65" s="113"/>
      <c r="U65" s="113" t="s">
        <v>20</v>
      </c>
      <c r="V65" s="113"/>
      <c r="W65" s="113" t="s">
        <v>21</v>
      </c>
      <c r="X65" s="114"/>
    </row>
    <row r="66" spans="3:24" ht="25.5">
      <c r="C66" s="86"/>
      <c r="D66" s="86" t="s">
        <v>32</v>
      </c>
      <c r="E66" s="87" t="s">
        <v>33</v>
      </c>
      <c r="F66" s="87" t="s">
        <v>34</v>
      </c>
      <c r="G66" s="87" t="s">
        <v>32</v>
      </c>
      <c r="H66" s="87" t="s">
        <v>33</v>
      </c>
      <c r="I66" s="87" t="s">
        <v>34</v>
      </c>
      <c r="J66" s="87" t="s">
        <v>32</v>
      </c>
      <c r="K66" s="87" t="s">
        <v>33</v>
      </c>
      <c r="L66" s="88" t="s">
        <v>34</v>
      </c>
      <c r="M66" s="86" t="s">
        <v>32</v>
      </c>
      <c r="N66" s="87" t="s">
        <v>33</v>
      </c>
      <c r="O66" s="87" t="s">
        <v>32</v>
      </c>
      <c r="P66" s="87" t="s">
        <v>33</v>
      </c>
      <c r="Q66" s="87" t="s">
        <v>32</v>
      </c>
      <c r="R66" s="88" t="s">
        <v>33</v>
      </c>
      <c r="S66" s="86" t="s">
        <v>32</v>
      </c>
      <c r="T66" s="87" t="s">
        <v>33</v>
      </c>
      <c r="U66" s="87" t="s">
        <v>32</v>
      </c>
      <c r="V66" s="87" t="s">
        <v>33</v>
      </c>
      <c r="W66" s="87" t="s">
        <v>32</v>
      </c>
      <c r="X66" s="88" t="s">
        <v>33</v>
      </c>
    </row>
    <row r="67" spans="3:24">
      <c r="C67" s="89">
        <v>2015</v>
      </c>
      <c r="D67" s="90">
        <v>89</v>
      </c>
      <c r="E67" s="91">
        <v>127</v>
      </c>
      <c r="F67" s="91">
        <v>0</v>
      </c>
      <c r="G67" s="91">
        <v>139</v>
      </c>
      <c r="H67" s="91">
        <v>234</v>
      </c>
      <c r="I67" s="91">
        <v>0</v>
      </c>
      <c r="J67" s="91">
        <v>207</v>
      </c>
      <c r="K67" s="91">
        <v>209</v>
      </c>
      <c r="L67" s="92">
        <v>0</v>
      </c>
      <c r="M67" s="90">
        <v>108</v>
      </c>
      <c r="N67" s="91">
        <v>249</v>
      </c>
      <c r="O67" s="91">
        <v>80</v>
      </c>
      <c r="P67" s="91">
        <v>219</v>
      </c>
      <c r="Q67" s="91">
        <v>85</v>
      </c>
      <c r="R67" s="92">
        <v>249</v>
      </c>
      <c r="S67" s="90">
        <v>81</v>
      </c>
      <c r="T67" s="91">
        <v>53</v>
      </c>
      <c r="U67" s="91">
        <v>25</v>
      </c>
      <c r="V67" s="91">
        <v>26</v>
      </c>
      <c r="W67" s="91">
        <v>208</v>
      </c>
      <c r="X67" s="93">
        <v>104</v>
      </c>
    </row>
    <row r="68" spans="3:24">
      <c r="C68" s="94">
        <v>2016</v>
      </c>
      <c r="D68" s="95">
        <v>115</v>
      </c>
      <c r="E68" s="96">
        <v>164</v>
      </c>
      <c r="F68" s="96">
        <v>0</v>
      </c>
      <c r="G68" s="96">
        <v>174</v>
      </c>
      <c r="H68" s="96">
        <v>316</v>
      </c>
      <c r="I68" s="96">
        <v>0</v>
      </c>
      <c r="J68" s="96">
        <v>235</v>
      </c>
      <c r="K68" s="96">
        <v>243</v>
      </c>
      <c r="L68" s="97">
        <v>0</v>
      </c>
      <c r="M68" s="95">
        <v>121</v>
      </c>
      <c r="N68" s="96">
        <v>268</v>
      </c>
      <c r="O68" s="96">
        <v>84</v>
      </c>
      <c r="P68" s="96">
        <v>294</v>
      </c>
      <c r="Q68" s="96">
        <v>116</v>
      </c>
      <c r="R68" s="97">
        <v>256</v>
      </c>
      <c r="S68" s="95">
        <v>100</v>
      </c>
      <c r="T68" s="96">
        <v>63</v>
      </c>
      <c r="U68" s="96">
        <v>37</v>
      </c>
      <c r="V68" s="96">
        <v>34</v>
      </c>
      <c r="W68" s="96">
        <v>234</v>
      </c>
      <c r="X68" s="93">
        <v>121</v>
      </c>
    </row>
    <row r="69" spans="3:24">
      <c r="C69" s="94">
        <v>2017</v>
      </c>
      <c r="D69" s="95">
        <v>133</v>
      </c>
      <c r="E69" s="96">
        <v>204</v>
      </c>
      <c r="F69" s="96">
        <v>0</v>
      </c>
      <c r="G69" s="96">
        <v>212</v>
      </c>
      <c r="H69" s="96">
        <v>395</v>
      </c>
      <c r="I69" s="96">
        <v>0</v>
      </c>
      <c r="J69" s="96">
        <v>252</v>
      </c>
      <c r="K69" s="96">
        <v>319</v>
      </c>
      <c r="L69" s="97">
        <v>0</v>
      </c>
      <c r="M69" s="95">
        <v>128</v>
      </c>
      <c r="N69" s="96">
        <v>300</v>
      </c>
      <c r="O69" s="96">
        <v>103</v>
      </c>
      <c r="P69" s="96">
        <v>279</v>
      </c>
      <c r="Q69" s="96">
        <v>121</v>
      </c>
      <c r="R69" s="97">
        <v>307</v>
      </c>
      <c r="S69" s="95">
        <v>127</v>
      </c>
      <c r="T69" s="96">
        <v>85</v>
      </c>
      <c r="U69" s="96">
        <v>34</v>
      </c>
      <c r="V69" s="96">
        <v>15</v>
      </c>
      <c r="W69" s="96">
        <v>260</v>
      </c>
      <c r="X69" s="93">
        <v>119</v>
      </c>
    </row>
    <row r="70" spans="3:24">
      <c r="C70" s="94">
        <v>2018</v>
      </c>
      <c r="D70" s="95">
        <v>199</v>
      </c>
      <c r="E70" s="96">
        <v>309</v>
      </c>
      <c r="F70" s="96">
        <v>0</v>
      </c>
      <c r="G70" s="96">
        <v>314</v>
      </c>
      <c r="H70" s="96">
        <v>598</v>
      </c>
      <c r="I70" s="96">
        <v>1</v>
      </c>
      <c r="J70" s="96">
        <v>352</v>
      </c>
      <c r="K70" s="96">
        <v>466</v>
      </c>
      <c r="L70" s="97">
        <v>0</v>
      </c>
      <c r="M70" s="95">
        <v>149</v>
      </c>
      <c r="N70" s="96">
        <v>297</v>
      </c>
      <c r="O70" s="96">
        <v>129</v>
      </c>
      <c r="P70" s="96">
        <v>333</v>
      </c>
      <c r="Q70" s="96">
        <v>112</v>
      </c>
      <c r="R70" s="97">
        <v>277</v>
      </c>
      <c r="S70" s="95">
        <v>118</v>
      </c>
      <c r="T70" s="96">
        <v>88</v>
      </c>
      <c r="U70" s="96">
        <v>44</v>
      </c>
      <c r="V70" s="96">
        <v>43</v>
      </c>
      <c r="W70" s="96">
        <v>302</v>
      </c>
      <c r="X70" s="93">
        <v>151</v>
      </c>
    </row>
    <row r="71" spans="3:24">
      <c r="C71" s="94">
        <v>2019</v>
      </c>
      <c r="D71" s="95">
        <v>251</v>
      </c>
      <c r="E71" s="96">
        <v>358</v>
      </c>
      <c r="F71" s="96">
        <v>1</v>
      </c>
      <c r="G71" s="96">
        <v>346</v>
      </c>
      <c r="H71" s="96">
        <v>655</v>
      </c>
      <c r="I71" s="96">
        <v>0</v>
      </c>
      <c r="J71" s="96">
        <v>436</v>
      </c>
      <c r="K71" s="96">
        <v>516</v>
      </c>
      <c r="L71" s="97">
        <v>0</v>
      </c>
      <c r="M71" s="95">
        <v>197</v>
      </c>
      <c r="N71" s="96">
        <v>435</v>
      </c>
      <c r="O71" s="96">
        <v>157</v>
      </c>
      <c r="P71" s="96">
        <v>364</v>
      </c>
      <c r="Q71" s="96">
        <v>141</v>
      </c>
      <c r="R71" s="97">
        <v>338</v>
      </c>
      <c r="S71" s="95">
        <v>153</v>
      </c>
      <c r="T71" s="96">
        <v>99</v>
      </c>
      <c r="U71" s="96">
        <v>48</v>
      </c>
      <c r="V71" s="96">
        <v>55</v>
      </c>
      <c r="W71" s="96">
        <v>386</v>
      </c>
      <c r="X71" s="93">
        <v>181</v>
      </c>
    </row>
    <row r="72" spans="3:24">
      <c r="C72" s="94">
        <v>2020</v>
      </c>
      <c r="D72" s="95">
        <v>297</v>
      </c>
      <c r="E72" s="96">
        <v>418</v>
      </c>
      <c r="F72" s="96">
        <v>1</v>
      </c>
      <c r="G72" s="96">
        <v>332</v>
      </c>
      <c r="H72" s="96">
        <v>641</v>
      </c>
      <c r="I72" s="96">
        <v>4</v>
      </c>
      <c r="J72" s="96">
        <v>380</v>
      </c>
      <c r="K72" s="96">
        <v>445</v>
      </c>
      <c r="L72" s="97">
        <v>2</v>
      </c>
      <c r="M72" s="95">
        <v>147</v>
      </c>
      <c r="N72" s="96">
        <v>319</v>
      </c>
      <c r="O72" s="96">
        <v>136</v>
      </c>
      <c r="P72" s="96">
        <v>384</v>
      </c>
      <c r="Q72" s="96">
        <v>148</v>
      </c>
      <c r="R72" s="97">
        <v>334</v>
      </c>
      <c r="S72" s="95">
        <v>139</v>
      </c>
      <c r="T72" s="96">
        <v>98</v>
      </c>
      <c r="U72" s="96">
        <v>45</v>
      </c>
      <c r="V72" s="96">
        <v>50</v>
      </c>
      <c r="W72" s="96">
        <v>442</v>
      </c>
      <c r="X72" s="93">
        <v>182</v>
      </c>
    </row>
    <row r="73" spans="3:24">
      <c r="C73" s="94">
        <v>2021</v>
      </c>
      <c r="D73" s="95">
        <v>305</v>
      </c>
      <c r="E73" s="96">
        <v>402</v>
      </c>
      <c r="F73" s="96">
        <v>3</v>
      </c>
      <c r="G73" s="96">
        <v>358</v>
      </c>
      <c r="H73" s="96">
        <v>636</v>
      </c>
      <c r="I73" s="96">
        <v>11</v>
      </c>
      <c r="J73" s="96">
        <v>392</v>
      </c>
      <c r="K73" s="96">
        <v>454</v>
      </c>
      <c r="L73" s="97">
        <v>3</v>
      </c>
      <c r="M73" s="95">
        <v>196</v>
      </c>
      <c r="N73" s="96">
        <v>390</v>
      </c>
      <c r="O73" s="96">
        <v>150</v>
      </c>
      <c r="P73" s="96">
        <v>394</v>
      </c>
      <c r="Q73" s="96">
        <v>169</v>
      </c>
      <c r="R73" s="97">
        <v>376</v>
      </c>
      <c r="S73" s="95">
        <v>149</v>
      </c>
      <c r="T73" s="96">
        <v>89</v>
      </c>
      <c r="U73" s="96">
        <v>81</v>
      </c>
      <c r="V73" s="96">
        <v>66</v>
      </c>
      <c r="W73" s="96">
        <v>628</v>
      </c>
      <c r="X73" s="93">
        <v>268</v>
      </c>
    </row>
    <row r="74" spans="3:24">
      <c r="C74" s="94">
        <v>2022</v>
      </c>
      <c r="D74" s="95">
        <v>278</v>
      </c>
      <c r="E74" s="96">
        <v>406</v>
      </c>
      <c r="F74" s="96">
        <v>5</v>
      </c>
      <c r="G74" s="96">
        <v>301</v>
      </c>
      <c r="H74" s="96">
        <v>607</v>
      </c>
      <c r="I74" s="96">
        <v>7</v>
      </c>
      <c r="J74" s="96">
        <v>286</v>
      </c>
      <c r="K74" s="96">
        <v>437</v>
      </c>
      <c r="L74" s="97">
        <v>4</v>
      </c>
      <c r="M74" s="95">
        <v>180</v>
      </c>
      <c r="N74" s="96">
        <v>382</v>
      </c>
      <c r="O74" s="96">
        <v>174</v>
      </c>
      <c r="P74" s="96">
        <v>387</v>
      </c>
      <c r="Q74" s="96">
        <v>171</v>
      </c>
      <c r="R74" s="97">
        <v>334</v>
      </c>
      <c r="S74" s="95">
        <v>126</v>
      </c>
      <c r="T74" s="96">
        <v>90</v>
      </c>
      <c r="U74" s="96">
        <v>57</v>
      </c>
      <c r="V74" s="96">
        <v>60</v>
      </c>
      <c r="W74" s="96">
        <v>714</v>
      </c>
      <c r="X74" s="93">
        <v>275</v>
      </c>
    </row>
    <row r="75" spans="3:24">
      <c r="C75" s="94">
        <v>2023</v>
      </c>
      <c r="D75" s="95">
        <v>377</v>
      </c>
      <c r="E75" s="96">
        <v>564</v>
      </c>
      <c r="F75" s="96">
        <v>22</v>
      </c>
      <c r="G75" s="96">
        <v>448</v>
      </c>
      <c r="H75" s="96">
        <v>865</v>
      </c>
      <c r="I75" s="96">
        <v>26</v>
      </c>
      <c r="J75" s="96">
        <v>371</v>
      </c>
      <c r="K75" s="96">
        <v>461</v>
      </c>
      <c r="L75" s="97">
        <v>11</v>
      </c>
      <c r="M75" s="95">
        <v>249</v>
      </c>
      <c r="N75" s="96">
        <v>567</v>
      </c>
      <c r="O75" s="96">
        <v>183</v>
      </c>
      <c r="P75" s="96">
        <v>516</v>
      </c>
      <c r="Q75" s="96">
        <v>253</v>
      </c>
      <c r="R75" s="97">
        <v>525</v>
      </c>
      <c r="S75" s="95">
        <v>109</v>
      </c>
      <c r="T75" s="96">
        <v>93</v>
      </c>
      <c r="U75" s="96">
        <v>56</v>
      </c>
      <c r="V75" s="96">
        <v>70</v>
      </c>
      <c r="W75" s="96">
        <v>850</v>
      </c>
      <c r="X75" s="93">
        <v>425</v>
      </c>
    </row>
    <row r="76" spans="3:24">
      <c r="C76" s="98">
        <v>2024</v>
      </c>
      <c r="D76" s="99">
        <v>501</v>
      </c>
      <c r="E76" s="100">
        <v>817</v>
      </c>
      <c r="F76" s="100">
        <v>35</v>
      </c>
      <c r="G76" s="100">
        <v>593</v>
      </c>
      <c r="H76" s="100">
        <v>1132</v>
      </c>
      <c r="I76" s="100">
        <v>36</v>
      </c>
      <c r="J76" s="100">
        <v>454</v>
      </c>
      <c r="K76" s="100">
        <v>850</v>
      </c>
      <c r="L76" s="101">
        <v>31</v>
      </c>
      <c r="M76" s="99">
        <v>294</v>
      </c>
      <c r="N76" s="100">
        <v>565</v>
      </c>
      <c r="O76" s="100">
        <v>289</v>
      </c>
      <c r="P76" s="100">
        <v>690</v>
      </c>
      <c r="Q76" s="100">
        <v>306</v>
      </c>
      <c r="R76" s="101">
        <v>662</v>
      </c>
      <c r="S76" s="99">
        <v>124</v>
      </c>
      <c r="T76" s="100">
        <v>89</v>
      </c>
      <c r="U76" s="100">
        <v>68</v>
      </c>
      <c r="V76" s="100">
        <v>53</v>
      </c>
      <c r="W76" s="100">
        <v>996</v>
      </c>
      <c r="X76" s="102">
        <v>505</v>
      </c>
    </row>
    <row r="77" spans="3:24">
      <c r="C77" s="103"/>
      <c r="D77" s="103"/>
      <c r="E77" s="103"/>
      <c r="F77" s="103"/>
      <c r="G77" s="103"/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</row>
  </sheetData>
  <mergeCells count="27">
    <mergeCell ref="C54:R54"/>
    <mergeCell ref="C2:I2"/>
    <mergeCell ref="M2:P2"/>
    <mergeCell ref="C17:L17"/>
    <mergeCell ref="C18:C19"/>
    <mergeCell ref="C31:L31"/>
    <mergeCell ref="C32:C33"/>
    <mergeCell ref="C40:R40"/>
    <mergeCell ref="C41:C42"/>
    <mergeCell ref="D41:H41"/>
    <mergeCell ref="I41:M41"/>
    <mergeCell ref="N41:R41"/>
    <mergeCell ref="C55:C56"/>
    <mergeCell ref="C63:X63"/>
    <mergeCell ref="C64:C65"/>
    <mergeCell ref="D64:L64"/>
    <mergeCell ref="M64:R64"/>
    <mergeCell ref="S64:X64"/>
    <mergeCell ref="D65:F65"/>
    <mergeCell ref="G65:I65"/>
    <mergeCell ref="J65:L65"/>
    <mergeCell ref="M65:N65"/>
    <mergeCell ref="O65:P65"/>
    <mergeCell ref="Q65:R65"/>
    <mergeCell ref="S65:T65"/>
    <mergeCell ref="U65:V65"/>
    <mergeCell ref="W65:X65"/>
  </mergeCells>
  <pageMargins left="0.7" right="0.7" top="0.75" bottom="0.75" header="0.3" footer="0.3"/>
  <pageSetup paperSize="8" scale="50" orientation="landscape" r:id="rId1"/>
  <headerFooter>
    <oddHeader>&amp;C&amp;"Calibri"&amp;10&amp;KFF0000 OFFICIAL&amp;1#_x000D_</oddHeader>
    <oddFooter>&amp;C_x000D_&amp;1#&amp;"Calibri"&amp;10&amp;KFF0000 OFFICIAL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486FD09E28DF54FBB3B823DA5DE7A8B" ma:contentTypeVersion="14" ma:contentTypeDescription="Create a new document." ma:contentTypeScope="" ma:versionID="245ddd3a4b5f8bbc55c446c3de2a6fd2">
  <xsd:schema xmlns:xsd="http://www.w3.org/2001/XMLSchema" xmlns:xs="http://www.w3.org/2001/XMLSchema" xmlns:p="http://schemas.microsoft.com/office/2006/metadata/properties" xmlns:ns2="f2deef29-5b89-472f-bb82-19ab6f1afa59" xmlns:ns3="4bb9d037-14ea-4160-9d94-dd829451f245" targetNamespace="http://schemas.microsoft.com/office/2006/metadata/properties" ma:root="true" ma:fieldsID="deb9cf395ba08a6db1f12ad4d492dc76" ns2:_="" ns3:_="">
    <xsd:import namespace="f2deef29-5b89-472f-bb82-19ab6f1afa59"/>
    <xsd:import namespace="4bb9d037-14ea-4160-9d94-dd829451f245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lcf76f155ced4ddcb4097134ff3c332f" minOccurs="0"/>
                <xsd:element ref="ns2:TaxCatchAll" minOccurs="0"/>
                <xsd:element ref="ns3:Advisor" minOccurs="0"/>
                <xsd:element ref="ns3:_Flow_SignoffStatus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deef29-5b89-472f-bb82-19ab6f1afa5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13" nillable="true" ma:displayName="Taxonomy Catch All Column" ma:hidden="true" ma:list="{971aabd5-e9cc-46e5-87c2-80603c00a89a}" ma:internalName="TaxCatchAll" ma:showField="CatchAllData" ma:web="f2deef29-5b89-472f-bb82-19ab6f1afa5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b9d037-14ea-4160-9d94-dd829451f245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89dba027-1634-4a28-88b4-239eb692c58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Advisor" ma:index="14" nillable="true" ma:displayName="Advisor" ma:description="Advisor allocated to review the brief" ma:format="Dropdown" ma:list="UserInfo" ma:SharePointGroup="0" ma:internalName="Advisor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Flow_SignoffStatus" ma:index="15" nillable="true" ma:displayName="Sign-off status" ma:internalName="Sign_x002d_off_x0020_status">
      <xsd:simpleType>
        <xsd:restriction base="dms:Text"/>
      </xsd:simpleType>
    </xsd:element>
    <xsd:element name="MediaServiceMetadata" ma:index="16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7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bb9d037-14ea-4160-9d94-dd829451f245">
      <Terms xmlns="http://schemas.microsoft.com/office/infopath/2007/PartnerControls"/>
    </lcf76f155ced4ddcb4097134ff3c332f>
    <TaxCatchAll xmlns="f2deef29-5b89-472f-bb82-19ab6f1afa59" xsi:nil="true"/>
    <_Flow_SignoffStatus xmlns="4bb9d037-14ea-4160-9d94-dd829451f245" xsi:nil="true"/>
    <Advisor xmlns="4bb9d037-14ea-4160-9d94-dd829451f245">
      <UserInfo>
        <DisplayName/>
        <AccountId xsi:nil="true"/>
        <AccountType/>
      </UserInfo>
    </Advisor>
    <_dlc_DocId xmlns="f2deef29-5b89-472f-bb82-19ab6f1afa59">MINS-650451055-2424</_dlc_DocId>
    <_dlc_DocIdUrl xmlns="f2deef29-5b89-472f-bb82-19ab6f1afa59">
      <Url>https://nswmin.sharepoint.com/sites/morisdmookhey/_layouts/15/DocIdRedir.aspx?ID=MINS-650451055-2424</Url>
      <Description>MINS-650451055-2424</Description>
    </_dlc_DocIdUrl>
  </documentManagement>
</p:properties>
</file>

<file path=customXml/itemProps1.xml><?xml version="1.0" encoding="utf-8"?>
<ds:datastoreItem xmlns:ds="http://schemas.openxmlformats.org/officeDocument/2006/customXml" ds:itemID="{D8B6AF2E-E639-4991-BB28-06F4F993D004}"/>
</file>

<file path=customXml/itemProps2.xml><?xml version="1.0" encoding="utf-8"?>
<ds:datastoreItem xmlns:ds="http://schemas.openxmlformats.org/officeDocument/2006/customXml" ds:itemID="{188121D4-17E2-4950-BF56-D50A8B03BABD}"/>
</file>

<file path=customXml/itemProps3.xml><?xml version="1.0" encoding="utf-8"?>
<ds:datastoreItem xmlns:ds="http://schemas.openxmlformats.org/officeDocument/2006/customXml" ds:itemID="{CCEE79FC-D706-48B5-8CFC-7430F48BD236}"/>
</file>

<file path=customXml/itemProps4.xml><?xml version="1.0" encoding="utf-8"?>
<ds:datastoreItem xmlns:ds="http://schemas.openxmlformats.org/officeDocument/2006/customXml" ds:itemID="{FFEE91EE-F229-4195-9ABE-FD38AA7A7E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Yisheng Ho</dc:creator>
  <cp:keywords/>
  <dc:description/>
  <cp:lastModifiedBy>Matthew Larkin</cp:lastModifiedBy>
  <cp:revision/>
  <dcterms:created xsi:type="dcterms:W3CDTF">2025-06-12T05:05:50Z</dcterms:created>
  <dcterms:modified xsi:type="dcterms:W3CDTF">2025-06-13T00:16:16Z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0x0101007486FD09E28DF54FBB3B823DA5DE7A8B</vt:lpwstr>
  </property>
  <property fmtid="{D5CDD505-2E9C-101B-9397-08002B2CF9AE}" pid="3" name="MediaServiceImageTags">
    <vt:lpwstr/>
  </property>
  <property fmtid="{D5CDD505-2E9C-101B-9397-08002B2CF9AE}" pid="4" name="_dlc_DocIdItemGuid">
    <vt:lpwstr>4cc10fe0-2bfe-4f61-859a-69ccbe1e37cf</vt:lpwstr>
  </property>
  <property fmtid="{D5CDD505-2E9C-101B-9397-08002B2CF9AE}" pid="5" name="MSIP_Label_22d5f2f8-731f-4e42-bcb8-8971508c9658_Enabled">
    <vt:lpwstr>true</vt:lpwstr>
  </property>
  <property fmtid="{D5CDD505-2E9C-101B-9397-08002B2CF9AE}" pid="6" name="MSIP_Label_22d5f2f8-731f-4e42-bcb8-8971508c9658_SetDate">
    <vt:lpwstr>2025-06-13T00:12:05Z</vt:lpwstr>
  </property>
  <property fmtid="{D5CDD505-2E9C-101B-9397-08002B2CF9AE}" pid="7" name="MSIP_Label_22d5f2f8-731f-4e42-bcb8-8971508c9658_Method">
    <vt:lpwstr>Standard</vt:lpwstr>
  </property>
  <property fmtid="{D5CDD505-2E9C-101B-9397-08002B2CF9AE}" pid="8" name="MSIP_Label_22d5f2f8-731f-4e42-bcb8-8971508c9658_Name">
    <vt:lpwstr>OFFICIAL</vt:lpwstr>
  </property>
  <property fmtid="{D5CDD505-2E9C-101B-9397-08002B2CF9AE}" pid="9" name="MSIP_Label_22d5f2f8-731f-4e42-bcb8-8971508c9658_SiteId">
    <vt:lpwstr>027a7803-1cbf-4012-9b8c-b068ce34ea56</vt:lpwstr>
  </property>
  <property fmtid="{D5CDD505-2E9C-101B-9397-08002B2CF9AE}" pid="10" name="MSIP_Label_22d5f2f8-731f-4e42-bcb8-8971508c9658_ActionId">
    <vt:lpwstr>5a775960-10f5-4181-af04-ae66ba0b90a4</vt:lpwstr>
  </property>
  <property fmtid="{D5CDD505-2E9C-101B-9397-08002B2CF9AE}" pid="11" name="MSIP_Label_22d5f2f8-731f-4e42-bcb8-8971508c9658_ContentBits">
    <vt:lpwstr>3</vt:lpwstr>
  </property>
  <property fmtid="{D5CDD505-2E9C-101B-9397-08002B2CF9AE}" pid="12" name="MSIP_Label_22d5f2f8-731f-4e42-bcb8-8971508c9658_Tag">
    <vt:lpwstr>10, 3, 0, 2</vt:lpwstr>
  </property>
</Properties>
</file>